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gonzalez\Desktop\art8\5\c\c2\"/>
    </mc:Choice>
  </mc:AlternateContent>
  <xr:revisionPtr revIDLastSave="0" documentId="8_{D46E91AD-01CB-47B5-83AC-C127E2547E3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resupuesto Proceso2013" sheetId="2" r:id="rId1"/>
  </sheets>
  <definedNames>
    <definedName name="_xlnm.Print_Area" localSheetId="0">'presupuesto Proceso2013'!$A$1:$P$148</definedName>
  </definedNames>
  <calcPr calcId="191029"/>
</workbook>
</file>

<file path=xl/calcChain.xml><?xml version="1.0" encoding="utf-8"?>
<calcChain xmlns="http://schemas.openxmlformats.org/spreadsheetml/2006/main">
  <c r="N20" i="2" l="1"/>
  <c r="I20" i="2"/>
  <c r="C88" i="2"/>
  <c r="O91" i="2" l="1"/>
  <c r="O90" i="2"/>
  <c r="O132" i="2"/>
  <c r="I94" i="2"/>
  <c r="O71" i="2"/>
  <c r="O70" i="2"/>
  <c r="O69" i="2"/>
  <c r="D31" i="2"/>
  <c r="E31" i="2"/>
  <c r="F31" i="2"/>
  <c r="G31" i="2"/>
  <c r="H31" i="2"/>
  <c r="J31" i="2"/>
  <c r="K31" i="2"/>
  <c r="L31" i="2"/>
  <c r="M31" i="2"/>
  <c r="C31" i="2"/>
  <c r="O30" i="2"/>
  <c r="N31" i="2"/>
  <c r="I31" i="2"/>
  <c r="O31" i="2" l="1"/>
  <c r="N74" i="2" l="1"/>
  <c r="O96" i="2" l="1"/>
  <c r="C101" i="2"/>
  <c r="O101" i="2" s="1"/>
  <c r="L134" i="2"/>
  <c r="K134" i="2"/>
  <c r="N142" i="2"/>
  <c r="M142" i="2"/>
  <c r="L142" i="2"/>
  <c r="K142" i="2"/>
  <c r="J142" i="2"/>
  <c r="I142" i="2"/>
  <c r="H142" i="2"/>
  <c r="F142" i="2"/>
  <c r="E142" i="2"/>
  <c r="O141" i="2"/>
  <c r="O139" i="2"/>
  <c r="O138" i="2"/>
  <c r="J134" i="2"/>
  <c r="I134" i="2"/>
  <c r="H134" i="2"/>
  <c r="G134" i="2"/>
  <c r="F134" i="2"/>
  <c r="E134" i="2"/>
  <c r="O133" i="2"/>
  <c r="O131" i="2"/>
  <c r="O129" i="2"/>
  <c r="O128" i="2"/>
  <c r="O127" i="2"/>
  <c r="O125" i="2"/>
  <c r="O124" i="2"/>
  <c r="O123" i="2"/>
  <c r="O112" i="2"/>
  <c r="O110" i="2"/>
  <c r="O109" i="2"/>
  <c r="O108" i="2"/>
  <c r="O107" i="2"/>
  <c r="O106" i="2"/>
  <c r="O104" i="2"/>
  <c r="O103" i="2"/>
  <c r="O102" i="2"/>
  <c r="O100" i="2"/>
  <c r="O98" i="2"/>
  <c r="O95" i="2"/>
  <c r="O92" i="2"/>
  <c r="O89" i="2"/>
  <c r="O88" i="2"/>
  <c r="O87" i="2"/>
  <c r="O86" i="2"/>
  <c r="M74" i="2"/>
  <c r="L74" i="2"/>
  <c r="K74" i="2"/>
  <c r="J74" i="2"/>
  <c r="I74" i="2"/>
  <c r="H74" i="2"/>
  <c r="G74" i="2"/>
  <c r="F74" i="2"/>
  <c r="E74" i="2"/>
  <c r="D74" i="2"/>
  <c r="C74" i="2"/>
  <c r="O73" i="2"/>
  <c r="O67" i="2"/>
  <c r="O65" i="2"/>
  <c r="O63" i="2"/>
  <c r="O61" i="2"/>
  <c r="O60" i="2"/>
  <c r="O58" i="2"/>
  <c r="O57" i="2"/>
  <c r="O56" i="2"/>
  <c r="O55" i="2"/>
  <c r="O54" i="2"/>
  <c r="O53" i="2"/>
  <c r="O28" i="2"/>
  <c r="O27" i="2"/>
  <c r="O26" i="2"/>
  <c r="O25" i="2"/>
  <c r="O23" i="2"/>
  <c r="O22" i="2"/>
  <c r="O21" i="2"/>
  <c r="O18" i="2"/>
  <c r="O16" i="2"/>
  <c r="L144" i="2" l="1"/>
  <c r="O74" i="2"/>
  <c r="O20" i="2"/>
  <c r="I144" i="2"/>
  <c r="F144" i="2"/>
  <c r="J144" i="2"/>
  <c r="H144" i="2"/>
  <c r="D142" i="2"/>
  <c r="E144" i="2"/>
  <c r="C134" i="2"/>
  <c r="C142" i="2"/>
  <c r="K144" i="2"/>
  <c r="D134" i="2"/>
  <c r="G142" i="2"/>
  <c r="G144" i="2" s="1"/>
  <c r="O99" i="2"/>
  <c r="M134" i="2" l="1"/>
  <c r="M144" i="2" s="1"/>
  <c r="N134" i="2"/>
  <c r="N144" i="2" s="1"/>
  <c r="D144" i="2"/>
  <c r="C144" i="2"/>
  <c r="O142" i="2"/>
  <c r="O94" i="2" l="1"/>
  <c r="O134" i="2" l="1"/>
  <c r="O144" i="2" s="1"/>
  <c r="P31" i="2" l="1"/>
  <c r="P134" i="2"/>
  <c r="P74" i="2"/>
  <c r="P142" i="2"/>
</calcChain>
</file>

<file path=xl/sharedStrings.xml><?xml version="1.0" encoding="utf-8"?>
<sst xmlns="http://schemas.openxmlformats.org/spreadsheetml/2006/main" count="108" uniqueCount="108">
  <si>
    <t>Sueldo Base</t>
  </si>
  <si>
    <t>Aguinaldo</t>
  </si>
  <si>
    <t>SERVICIOS PERSONALES</t>
  </si>
  <si>
    <t>REMUNERACIONES AL PERSONAL DE CARÁCTER PERMANENTE</t>
  </si>
  <si>
    <t>REMUNERACIONES ADICIONALES Y ESPECIALES</t>
  </si>
  <si>
    <t>Prima Vacacional y Dominical</t>
  </si>
  <si>
    <t>Remuneraciones por Horas Extraordinarias</t>
  </si>
  <si>
    <t>Compensaciones por Nomina</t>
  </si>
  <si>
    <t>SEGURIDAD SOCIAL</t>
  </si>
  <si>
    <t>Cuotas al IMSS</t>
  </si>
  <si>
    <t>Cuotas para la Vivienda</t>
  </si>
  <si>
    <t>Cuotas a Pensiones</t>
  </si>
  <si>
    <t>Cuotas al Sedar</t>
  </si>
  <si>
    <t>Descripcion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</si>
  <si>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</si>
  <si>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</si>
  <si>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</si>
  <si>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</si>
  <si>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</si>
  <si>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</si>
  <si>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</si>
  <si>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</si>
  <si>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</si>
  <si>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</si>
  <si>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</si>
  <si>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</si>
  <si>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TOTAL</t>
  </si>
  <si>
    <t>REMUNERACIONES AL PERSONAL DE CARACTER TRANSITORIO</t>
  </si>
  <si>
    <t>Honorarios por Servicios Personales</t>
  </si>
  <si>
    <t>Total Servicios Personales</t>
  </si>
  <si>
    <t>MATERIALES Y SUMINISTROS</t>
  </si>
  <si>
    <t>MATERIALES DE ADMON., EMISION DE DOCUMENTOS Y ARTICULOS OFICIALES</t>
  </si>
  <si>
    <t>Materiales, Utiles y Eq. Menores de Oficina</t>
  </si>
  <si>
    <t>Materiales y Utiles de Imp, y Reproduccion</t>
  </si>
  <si>
    <t>Mats. Utiles y Eq. Menores de Tec. De la inf.</t>
  </si>
  <si>
    <t>Material Impreso e informacion Digital</t>
  </si>
  <si>
    <t>Material de Limpieza</t>
  </si>
  <si>
    <t>Material Didactico</t>
  </si>
  <si>
    <t>ALIMENTOS Y UTENCILIOS</t>
  </si>
  <si>
    <t>Alimentacion para Servidores Publicos</t>
  </si>
  <si>
    <t>Utencilios para el Servicio de Alimentacion</t>
  </si>
  <si>
    <t>MATERIALES Y ARTICULOS DE CONSTRUCCION Y REPARACION</t>
  </si>
  <si>
    <t>Material Electrico Y Electronico</t>
  </si>
  <si>
    <t>PRODUCTOS QUIMICOS, FARMACEUTICOS Y DE LABORATORIO</t>
  </si>
  <si>
    <t>Medicinas y Productos Farmaceuticos</t>
  </si>
  <si>
    <t>COMBUSTIBLES, LUBRICANTES Y ADHITIVOS</t>
  </si>
  <si>
    <t>Combustibles</t>
  </si>
  <si>
    <t>HERRAMIENTAS, REFACCIONES Y ACCESORIOS MENORES</t>
  </si>
  <si>
    <t>Herramientas menores</t>
  </si>
  <si>
    <t>Total Materiales y Suministros</t>
  </si>
  <si>
    <t>SERVICIOS GENERALES</t>
  </si>
  <si>
    <t>SERVICIOS BASICOS</t>
  </si>
  <si>
    <t>Servicio de Energia Electrica</t>
  </si>
  <si>
    <t>Gas</t>
  </si>
  <si>
    <t>Servicio de Agua Potable</t>
  </si>
  <si>
    <t>Telefonia Tradicional</t>
  </si>
  <si>
    <t>Servicio Postal</t>
  </si>
  <si>
    <t>SERVICIOS DE ARRENDAMIENTO</t>
  </si>
  <si>
    <t>Arrendamiento de Edificios</t>
  </si>
  <si>
    <t xml:space="preserve">SERVICIOS PROFESIONALES </t>
  </si>
  <si>
    <t>Servicios Legales, Contables y Auditoria</t>
  </si>
  <si>
    <t xml:space="preserve">Capacitacion Institucional </t>
  </si>
  <si>
    <t>Impresiones de Papeleria Oficial</t>
  </si>
  <si>
    <t>Servicio de Vigilancia</t>
  </si>
  <si>
    <t>Servicios Financieros y Bancarios</t>
  </si>
  <si>
    <t>Seguro de Bienes Patrimoniales</t>
  </si>
  <si>
    <t>Fletes y Maniobras</t>
  </si>
  <si>
    <t>SERVICIOS DE INSTALACION, REPARACION, MANTENIMIENTO Y CONSERVACION</t>
  </si>
  <si>
    <t>Servicios de Jardineria y Fumigacion</t>
  </si>
  <si>
    <t>SERVICIOS DE COMUNICACIÓN SOCIAL Y PUBLICIDAD</t>
  </si>
  <si>
    <t>SERVICIOS DE TRASLADOS Y VIATICOS</t>
  </si>
  <si>
    <t>Pasajes Aereos</t>
  </si>
  <si>
    <t>Pasajes Terrestres</t>
  </si>
  <si>
    <t>Viaticos</t>
  </si>
  <si>
    <t>SERVICIOS OFICIALES</t>
  </si>
  <si>
    <t>Gastos de Orden Social</t>
  </si>
  <si>
    <t>Exposiciones</t>
  </si>
  <si>
    <t>Gastos  de Representacion</t>
  </si>
  <si>
    <t>OTROS SERVICIOS GENERALES</t>
  </si>
  <si>
    <t>Impuestos y Derechos</t>
  </si>
  <si>
    <t>Gastos Menores</t>
  </si>
  <si>
    <t>Total Servicios Generales</t>
  </si>
  <si>
    <t>BIENES MUEBLES E INMUEBLES E INTANGIBLES</t>
  </si>
  <si>
    <t>MOBILIARIO Y EQUIPO DE ADMINISTRACION</t>
  </si>
  <si>
    <t>Muebles de Oficina y Estanteria</t>
  </si>
  <si>
    <t>Total  Bienes e Inmuebles</t>
  </si>
  <si>
    <t>Total General</t>
  </si>
  <si>
    <t>Arrendamiento Financiero</t>
  </si>
  <si>
    <t>Eq. de Computo y Tec. de la Inform.</t>
  </si>
  <si>
    <t>Cons. y mant, menor de Inmuebles</t>
  </si>
  <si>
    <t>Inst. Rep., y Mant. De Mob. y Eq. Admon.</t>
  </si>
  <si>
    <t>Instalac. Rep. y Mant. De Eq. de Computo</t>
  </si>
  <si>
    <t>Dif. por Radio, Television y Otros medios</t>
  </si>
  <si>
    <t>Rep. y Mant. De Equipo de Transporte</t>
  </si>
  <si>
    <t>PRESUPUESTO DE EGRESOS POR EL AÑO 2013</t>
  </si>
  <si>
    <t>PROCESO</t>
  </si>
  <si>
    <t>OTRAS PRESTACIONES ECONOMICAS</t>
  </si>
  <si>
    <t>Estimulos al Personal</t>
  </si>
  <si>
    <t>Vestuario y Uniformes</t>
  </si>
  <si>
    <t>VESTUARIO, BLANCOS, PRENDAS DE PROTECCION Y A. DEPORTIVOS</t>
  </si>
  <si>
    <t>Prendas de Seguridad y Proteccion Personal</t>
  </si>
  <si>
    <t>Articulos Deportivos</t>
  </si>
  <si>
    <t>Arrendamiento de Mobiliario y Equipo</t>
  </si>
  <si>
    <t>Subrogaciones</t>
  </si>
  <si>
    <t>Telefonia Celular</t>
  </si>
  <si>
    <t>Serv. de Acc. de Internet, Redes y Proc. De Inf.</t>
  </si>
  <si>
    <t>ACTIVOS INTANGIBLES</t>
  </si>
  <si>
    <t>Licencias Informaticas e Intelecuales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</si>
</sst>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44" fontId="3" fillId="0" borderId="0" xfId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Fill="1"/>
    <xf numFmtId="164" fontId="3" fillId="0" borderId="0" xfId="1" applyNumberFormat="1" applyFont="1"/>
    <xf numFmtId="0" fontId="2" fillId="0" borderId="0" xfId="0" applyFont="1" applyFill="1"/>
    <xf numFmtId="0" fontId="3" fillId="0" borderId="0" xfId="0" applyFont="1" applyAlignment="1">
      <alignment wrapText="1"/>
    </xf>
    <xf numFmtId="164" fontId="2" fillId="0" borderId="0" xfId="1" applyNumberFormat="1" applyFont="1"/>
    <xf numFmtId="10" fontId="2" fillId="0" borderId="0" xfId="2" applyNumberFormat="1" applyFont="1"/>
    <xf numFmtId="9" fontId="2" fillId="0" borderId="0" xfId="2" applyFont="1"/>
    <xf numFmtId="164" fontId="3" fillId="0" borderId="0" xfId="0" applyNumberFormat="1" applyFon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15</xdr:col>
      <xdr:colOff>400050</xdr:colOff>
      <xdr:row>5</xdr:row>
      <xdr:rowOff>56578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0887075" cy="7900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47625</xdr:rowOff>
    </xdr:from>
    <xdr:to>
      <xdr:col>16384</xdr:col>
      <xdr:colOff>561974</xdr:colOff>
      <xdr:row>43</xdr:row>
      <xdr:rowOff>128066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58025"/>
          <a:ext cx="12239624" cy="5376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15</xdr:col>
      <xdr:colOff>381000</xdr:colOff>
      <xdr:row>49</xdr:row>
      <xdr:rowOff>37528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77125"/>
          <a:ext cx="10868025" cy="7900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47625</xdr:rowOff>
    </xdr:from>
    <xdr:to>
      <xdr:col>16384</xdr:col>
      <xdr:colOff>552450</xdr:colOff>
      <xdr:row>77</xdr:row>
      <xdr:rowOff>19050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277"/>
        <a:stretch/>
      </xdr:blipFill>
      <xdr:spPr>
        <a:xfrm>
          <a:off x="0" y="13001625"/>
          <a:ext cx="12584430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77</xdr:row>
      <xdr:rowOff>87630</xdr:rowOff>
    </xdr:from>
    <xdr:to>
      <xdr:col>16</xdr:col>
      <xdr:colOff>17145</xdr:colOff>
      <xdr:row>82</xdr:row>
      <xdr:rowOff>59055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3498830"/>
          <a:ext cx="1124902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76200</xdr:rowOff>
    </xdr:from>
    <xdr:to>
      <xdr:col>16384</xdr:col>
      <xdr:colOff>590550</xdr:colOff>
      <xdr:row>114</xdr:row>
      <xdr:rowOff>104775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222"/>
        <a:stretch/>
      </xdr:blipFill>
      <xdr:spPr>
        <a:xfrm>
          <a:off x="0" y="19735800"/>
          <a:ext cx="12268200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115</xdr:row>
      <xdr:rowOff>38100</xdr:rowOff>
    </xdr:from>
    <xdr:to>
      <xdr:col>15</xdr:col>
      <xdr:colOff>419099</xdr:colOff>
      <xdr:row>120</xdr:row>
      <xdr:rowOff>66103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16900"/>
          <a:ext cx="10906124" cy="7900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123825</xdr:rowOff>
    </xdr:from>
    <xdr:to>
      <xdr:col>16384</xdr:col>
      <xdr:colOff>581024</xdr:colOff>
      <xdr:row>147</xdr:row>
      <xdr:rowOff>76200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820"/>
        <a:stretch/>
      </xdr:blipFill>
      <xdr:spPr>
        <a:xfrm>
          <a:off x="0" y="25574625"/>
          <a:ext cx="12258674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8"/>
  <sheetViews>
    <sheetView tabSelected="1" workbookViewId="0">
      <selection activeCell="C143" sqref="C143"/>
    </sheetView>
  </sheetViews>
  <sheetFormatPr baseColWidth="10" defaultColWidth="0" defaultRowHeight="12" zeroHeight="1" x14ac:dyDescent="0.2"/>
  <cols>
    <col min="1" max="1" width="4.140625" style="1" customWidth="1"/>
    <col min="2" max="2" width="23.5703125" style="1" customWidth="1"/>
    <col min="3" max="10" width="9.85546875" style="1" bestFit="1" customWidth="1"/>
    <col min="11" max="11" width="10.42578125" style="1" bestFit="1" customWidth="1"/>
    <col min="12" max="14" width="9.85546875" style="1" bestFit="1" customWidth="1"/>
    <col min="15" max="15" width="10.7109375" style="1" bestFit="1" customWidth="1"/>
    <col min="16" max="16" width="6.28515625" style="1" bestFit="1" customWidth="1"/>
    <col min="17" max="17" width="11.5703125" style="1" customWidth="1"/>
    <col min="18" max="16384" width="11.5703125" style="1" hidden="1"/>
  </cols>
  <sheetData>
    <row r="1" spans="1:15" x14ac:dyDescent="0.2"/>
    <row r="2" spans="1:15" x14ac:dyDescent="0.2"/>
    <row r="3" spans="1:15" x14ac:dyDescent="0.2"/>
    <row r="4" spans="1:15" x14ac:dyDescent="0.2"/>
    <row r="5" spans="1:15" x14ac:dyDescent="0.2"/>
    <row r="6" spans="1:15" x14ac:dyDescent="0.2"/>
    <row r="7" spans="1:15" x14ac:dyDescent="0.2">
      <c r="A7" s="2" t="s">
        <v>94</v>
      </c>
    </row>
    <row r="8" spans="1:15" x14ac:dyDescent="0.2">
      <c r="A8" s="2" t="s">
        <v>95</v>
      </c>
    </row>
    <row r="9" spans="1:15" x14ac:dyDescent="0.2"/>
    <row r="10" spans="1:15" x14ac:dyDescent="0.2"/>
    <row r="11" spans="1:15" x14ac:dyDescent="0.2"/>
    <row r="12" spans="1:15" x14ac:dyDescent="0.2">
      <c r="A12" s="5"/>
      <c r="B12" s="5" t="s">
        <v>13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21</v>
      </c>
      <c r="K12" s="5" t="s">
        <v>22</v>
      </c>
      <c r="L12" s="5" t="s">
        <v>23</v>
      </c>
      <c r="M12" s="5" t="s">
        <v>24</v>
      </c>
      <c r="N12" s="5" t="s">
        <v>25</v>
      </c>
      <c r="O12" s="5" t="s">
        <v>26</v>
      </c>
    </row>
    <row r="13" spans="1:1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">
      <c r="A14" s="2">
        <v>1000</v>
      </c>
      <c r="B14" s="2" t="s">
        <v>2</v>
      </c>
    </row>
    <row r="15" spans="1:15" x14ac:dyDescent="0.2">
      <c r="A15" s="2">
        <v>1100</v>
      </c>
      <c r="B15" s="2" t="s">
        <v>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">
      <c r="A16" s="6">
        <v>1131</v>
      </c>
      <c r="B16" s="1" t="s">
        <v>0</v>
      </c>
      <c r="C16" s="7">
        <v>2033391</v>
      </c>
      <c r="D16" s="7">
        <v>2033391</v>
      </c>
      <c r="E16" s="7">
        <v>2033391</v>
      </c>
      <c r="F16" s="7">
        <v>2033391</v>
      </c>
      <c r="G16" s="7">
        <v>2033391</v>
      </c>
      <c r="H16" s="7">
        <v>2033391</v>
      </c>
      <c r="I16" s="7">
        <v>2033391</v>
      </c>
      <c r="J16" s="7">
        <v>2033391</v>
      </c>
      <c r="K16" s="7">
        <v>2033391</v>
      </c>
      <c r="L16" s="7">
        <v>2033391</v>
      </c>
      <c r="M16" s="7">
        <v>2033391</v>
      </c>
      <c r="N16" s="7">
        <v>2033391</v>
      </c>
      <c r="O16" s="7">
        <f>SUM(C16:N16)</f>
        <v>24400692</v>
      </c>
    </row>
    <row r="17" spans="1:17" x14ac:dyDescent="0.2">
      <c r="A17" s="8">
        <v>1200</v>
      </c>
      <c r="B17" s="2" t="s">
        <v>27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7" ht="24" x14ac:dyDescent="0.2">
      <c r="A18" s="6">
        <v>1211</v>
      </c>
      <c r="B18" s="9" t="s">
        <v>28</v>
      </c>
      <c r="C18" s="7">
        <v>11000</v>
      </c>
      <c r="D18" s="7">
        <v>11000</v>
      </c>
      <c r="E18" s="7">
        <v>11000</v>
      </c>
      <c r="F18" s="7">
        <v>11000</v>
      </c>
      <c r="G18" s="7">
        <v>11000</v>
      </c>
      <c r="H18" s="7">
        <v>11000</v>
      </c>
      <c r="I18" s="7">
        <v>11000</v>
      </c>
      <c r="J18" s="7">
        <v>11000</v>
      </c>
      <c r="K18" s="7">
        <v>11000</v>
      </c>
      <c r="L18" s="7">
        <v>11000</v>
      </c>
      <c r="M18" s="7">
        <v>11000</v>
      </c>
      <c r="N18" s="7">
        <v>11000</v>
      </c>
      <c r="O18" s="7">
        <f>SUM(C18:N18)</f>
        <v>132000</v>
      </c>
    </row>
    <row r="19" spans="1:17" x14ac:dyDescent="0.2">
      <c r="A19" s="2">
        <v>1300</v>
      </c>
      <c r="B19" s="2" t="s">
        <v>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7" x14ac:dyDescent="0.2">
      <c r="A20" s="6">
        <v>1321</v>
      </c>
      <c r="B20" s="1" t="s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>508348/2</f>
        <v>254174</v>
      </c>
      <c r="J20" s="7">
        <v>0</v>
      </c>
      <c r="K20" s="7">
        <v>0</v>
      </c>
      <c r="L20" s="7">
        <v>0</v>
      </c>
      <c r="M20" s="7">
        <v>0</v>
      </c>
      <c r="N20" s="7">
        <f>508348/2</f>
        <v>254174</v>
      </c>
      <c r="O20" s="7">
        <f>SUM(C20:N20)</f>
        <v>508348</v>
      </c>
    </row>
    <row r="21" spans="1:17" x14ac:dyDescent="0.2">
      <c r="A21" s="6">
        <v>1322</v>
      </c>
      <c r="B21" s="1" t="s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3388985</v>
      </c>
      <c r="O21" s="7">
        <f>SUM(C21:N21)</f>
        <v>3388985</v>
      </c>
    </row>
    <row r="22" spans="1:17" ht="24" x14ac:dyDescent="0.2">
      <c r="A22" s="6">
        <v>1332</v>
      </c>
      <c r="B22" s="9" t="s">
        <v>6</v>
      </c>
      <c r="C22" s="7">
        <v>6000</v>
      </c>
      <c r="D22" s="7">
        <v>6000</v>
      </c>
      <c r="E22" s="7">
        <v>6000</v>
      </c>
      <c r="F22" s="7">
        <v>6000</v>
      </c>
      <c r="G22" s="7">
        <v>6000</v>
      </c>
      <c r="H22" s="7">
        <v>6000</v>
      </c>
      <c r="I22" s="7">
        <v>6000</v>
      </c>
      <c r="J22" s="7">
        <v>6000</v>
      </c>
      <c r="K22" s="7">
        <v>6000</v>
      </c>
      <c r="L22" s="7">
        <v>6000</v>
      </c>
      <c r="M22" s="7">
        <v>6000</v>
      </c>
      <c r="N22" s="7">
        <v>6000</v>
      </c>
      <c r="O22" s="7">
        <f>SUM(C22:N22)</f>
        <v>72000</v>
      </c>
      <c r="Q22" s="13"/>
    </row>
    <row r="23" spans="1:17" x14ac:dyDescent="0.2">
      <c r="A23" s="6">
        <v>1347</v>
      </c>
      <c r="B23" s="1" t="s">
        <v>7</v>
      </c>
      <c r="C23" s="7">
        <v>6000</v>
      </c>
      <c r="D23" s="7">
        <v>6000</v>
      </c>
      <c r="E23" s="7">
        <v>6000</v>
      </c>
      <c r="F23" s="7">
        <v>6000</v>
      </c>
      <c r="G23" s="7">
        <v>6000</v>
      </c>
      <c r="H23" s="7">
        <v>6000</v>
      </c>
      <c r="I23" s="7">
        <v>6000</v>
      </c>
      <c r="J23" s="7">
        <v>6000</v>
      </c>
      <c r="K23" s="7">
        <v>6000</v>
      </c>
      <c r="L23" s="7">
        <v>6000</v>
      </c>
      <c r="M23" s="7">
        <v>6000</v>
      </c>
      <c r="N23" s="7">
        <v>6000</v>
      </c>
      <c r="O23" s="7">
        <f t="shared" ref="O23:O30" si="0">SUM(C23:N23)</f>
        <v>72000</v>
      </c>
    </row>
    <row r="24" spans="1:17" x14ac:dyDescent="0.2">
      <c r="A24" s="2">
        <v>1400</v>
      </c>
      <c r="B24" s="2" t="s">
        <v>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7" x14ac:dyDescent="0.2">
      <c r="A25" s="6">
        <v>1411</v>
      </c>
      <c r="B25" s="1" t="s">
        <v>9</v>
      </c>
      <c r="C25" s="7">
        <v>128510</v>
      </c>
      <c r="D25" s="7">
        <v>128510</v>
      </c>
      <c r="E25" s="7">
        <v>128510</v>
      </c>
      <c r="F25" s="7">
        <v>128510</v>
      </c>
      <c r="G25" s="7">
        <v>128510</v>
      </c>
      <c r="H25" s="7">
        <v>128510</v>
      </c>
      <c r="I25" s="7">
        <v>128510</v>
      </c>
      <c r="J25" s="7">
        <v>128510</v>
      </c>
      <c r="K25" s="7">
        <v>128510</v>
      </c>
      <c r="L25" s="7">
        <v>128510</v>
      </c>
      <c r="M25" s="7">
        <v>128510</v>
      </c>
      <c r="N25" s="7">
        <v>128510</v>
      </c>
      <c r="O25" s="7">
        <f>SUM(C25:N25)</f>
        <v>1542120</v>
      </c>
    </row>
    <row r="26" spans="1:17" x14ac:dyDescent="0.2">
      <c r="A26" s="6">
        <v>1421</v>
      </c>
      <c r="B26" s="1" t="s">
        <v>10</v>
      </c>
      <c r="C26" s="7">
        <v>61002</v>
      </c>
      <c r="D26" s="7">
        <v>61002</v>
      </c>
      <c r="E26" s="7">
        <v>61002</v>
      </c>
      <c r="F26" s="7">
        <v>61002</v>
      </c>
      <c r="G26" s="7">
        <v>61002</v>
      </c>
      <c r="H26" s="7">
        <v>61002</v>
      </c>
      <c r="I26" s="7">
        <v>61002</v>
      </c>
      <c r="J26" s="7">
        <v>61002</v>
      </c>
      <c r="K26" s="7">
        <v>61002</v>
      </c>
      <c r="L26" s="7">
        <v>61002</v>
      </c>
      <c r="M26" s="7">
        <v>61002</v>
      </c>
      <c r="N26" s="7">
        <v>61002</v>
      </c>
      <c r="O26" s="7">
        <f>SUM(C26:N26)</f>
        <v>732024</v>
      </c>
    </row>
    <row r="27" spans="1:17" x14ac:dyDescent="0.2">
      <c r="A27" s="6">
        <v>1431</v>
      </c>
      <c r="B27" s="1" t="s">
        <v>11</v>
      </c>
      <c r="C27" s="7">
        <v>213506</v>
      </c>
      <c r="D27" s="7">
        <v>213506</v>
      </c>
      <c r="E27" s="7">
        <v>213506</v>
      </c>
      <c r="F27" s="7">
        <v>213506</v>
      </c>
      <c r="G27" s="7">
        <v>213506</v>
      </c>
      <c r="H27" s="7">
        <v>213506</v>
      </c>
      <c r="I27" s="7">
        <v>213506</v>
      </c>
      <c r="J27" s="7">
        <v>213506</v>
      </c>
      <c r="K27" s="7">
        <v>213506</v>
      </c>
      <c r="L27" s="7">
        <v>213506</v>
      </c>
      <c r="M27" s="7">
        <v>213506</v>
      </c>
      <c r="N27" s="7">
        <v>213506</v>
      </c>
      <c r="O27" s="7">
        <f>SUM(C27:N27)</f>
        <v>2562072</v>
      </c>
    </row>
    <row r="28" spans="1:17" x14ac:dyDescent="0.2">
      <c r="A28" s="6">
        <v>1432</v>
      </c>
      <c r="B28" s="1" t="s">
        <v>12</v>
      </c>
      <c r="C28" s="7">
        <v>40688</v>
      </c>
      <c r="D28" s="7">
        <v>40688</v>
      </c>
      <c r="E28" s="7">
        <v>40688</v>
      </c>
      <c r="F28" s="7">
        <v>40688</v>
      </c>
      <c r="G28" s="7">
        <v>40688</v>
      </c>
      <c r="H28" s="7">
        <v>40688</v>
      </c>
      <c r="I28" s="7">
        <v>40688</v>
      </c>
      <c r="J28" s="7">
        <v>40688</v>
      </c>
      <c r="K28" s="7">
        <v>40688</v>
      </c>
      <c r="L28" s="7">
        <v>40688</v>
      </c>
      <c r="M28" s="7">
        <v>40688</v>
      </c>
      <c r="N28" s="7">
        <v>40688</v>
      </c>
      <c r="O28" s="7">
        <f t="shared" si="0"/>
        <v>488256</v>
      </c>
    </row>
    <row r="29" spans="1:17" x14ac:dyDescent="0.2">
      <c r="A29" s="8">
        <v>1500</v>
      </c>
      <c r="B29" s="2" t="s">
        <v>96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7" x14ac:dyDescent="0.2">
      <c r="A30" s="6">
        <v>1543</v>
      </c>
      <c r="B30" s="1" t="s">
        <v>97</v>
      </c>
      <c r="C30" s="7">
        <v>57294.1</v>
      </c>
      <c r="D30" s="7">
        <v>57294.1</v>
      </c>
      <c r="E30" s="7">
        <v>57294.1</v>
      </c>
      <c r="F30" s="7">
        <v>57294.1</v>
      </c>
      <c r="G30" s="7">
        <v>57294.1</v>
      </c>
      <c r="H30" s="7">
        <v>57294.1</v>
      </c>
      <c r="I30" s="7">
        <v>57294.1</v>
      </c>
      <c r="J30" s="7">
        <v>57294.1</v>
      </c>
      <c r="K30" s="7">
        <v>57294.1</v>
      </c>
      <c r="L30" s="7">
        <v>57294.1</v>
      </c>
      <c r="M30" s="7">
        <v>57294.1</v>
      </c>
      <c r="N30" s="7">
        <v>57294.1</v>
      </c>
      <c r="O30" s="7">
        <f t="shared" si="0"/>
        <v>687529.19999999984</v>
      </c>
    </row>
    <row r="31" spans="1:17" s="2" customFormat="1" x14ac:dyDescent="0.2">
      <c r="B31" s="4" t="s">
        <v>29</v>
      </c>
      <c r="C31" s="10">
        <f>SUM(C16:C30)</f>
        <v>2557391.1</v>
      </c>
      <c r="D31" s="10">
        <f t="shared" ref="D31:N31" si="1">SUM(D16:D30)</f>
        <v>2557391.1</v>
      </c>
      <c r="E31" s="10">
        <f t="shared" si="1"/>
        <v>2557391.1</v>
      </c>
      <c r="F31" s="10">
        <f t="shared" si="1"/>
        <v>2557391.1</v>
      </c>
      <c r="G31" s="10">
        <f t="shared" si="1"/>
        <v>2557391.1</v>
      </c>
      <c r="H31" s="10">
        <f t="shared" si="1"/>
        <v>2557391.1</v>
      </c>
      <c r="I31" s="10">
        <f t="shared" si="1"/>
        <v>2811565.1</v>
      </c>
      <c r="J31" s="10">
        <f t="shared" si="1"/>
        <v>2557391.1</v>
      </c>
      <c r="K31" s="10">
        <f t="shared" si="1"/>
        <v>2557391.1</v>
      </c>
      <c r="L31" s="10">
        <f t="shared" si="1"/>
        <v>2557391.1</v>
      </c>
      <c r="M31" s="10">
        <f t="shared" si="1"/>
        <v>2557391.1</v>
      </c>
      <c r="N31" s="10">
        <f t="shared" si="1"/>
        <v>6200550.0999999996</v>
      </c>
      <c r="O31" s="10">
        <f>SUM(C31:N31)</f>
        <v>34586026.200000003</v>
      </c>
      <c r="P31" s="11">
        <f>O31/O144</f>
        <v>0.74918284912741939</v>
      </c>
    </row>
    <row r="32" spans="1:17" s="2" customFormat="1" x14ac:dyDescent="0.2">
      <c r="B32" s="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2:16" s="2" customFormat="1" x14ac:dyDescent="0.2">
      <c r="B33" s="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2:16" s="2" customFormat="1" x14ac:dyDescent="0.2">
      <c r="B34" s="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2:16" s="2" customFormat="1" x14ac:dyDescent="0.2">
      <c r="B35" s="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2:16" s="2" customFormat="1" x14ac:dyDescent="0.2">
      <c r="B36" s="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2:16" s="2" customFormat="1" x14ac:dyDescent="0.2">
      <c r="B37" s="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2:16" s="2" customFormat="1" x14ac:dyDescent="0.2">
      <c r="B38" s="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2:16" s="2" customFormat="1" x14ac:dyDescent="0.2">
      <c r="B39" s="4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2:16" s="2" customFormat="1" x14ac:dyDescent="0.2">
      <c r="B40" s="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</row>
    <row r="41" spans="2:16" s="2" customFormat="1" x14ac:dyDescent="0.2">
      <c r="B41" s="4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</row>
    <row r="42" spans="2:16" s="2" customFormat="1" x14ac:dyDescent="0.2">
      <c r="B42" s="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</row>
    <row r="43" spans="2:16" s="2" customFormat="1" x14ac:dyDescent="0.2">
      <c r="B43" s="4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2:16" x14ac:dyDescent="0.2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6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2:16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2:16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2:16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6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6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6" x14ac:dyDescent="0.2">
      <c r="A51" s="2">
        <v>2000</v>
      </c>
      <c r="B51" s="2" t="s">
        <v>30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6" x14ac:dyDescent="0.2">
      <c r="A52" s="2">
        <v>2100</v>
      </c>
      <c r="B52" s="2" t="s">
        <v>31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6" ht="24" x14ac:dyDescent="0.2">
      <c r="A53" s="8">
        <v>2111</v>
      </c>
      <c r="B53" s="9" t="s">
        <v>32</v>
      </c>
      <c r="C53" s="7">
        <v>6000</v>
      </c>
      <c r="D53" s="7">
        <v>6000</v>
      </c>
      <c r="E53" s="7">
        <v>6000</v>
      </c>
      <c r="F53" s="7">
        <v>6000</v>
      </c>
      <c r="G53" s="7">
        <v>6000</v>
      </c>
      <c r="H53" s="7">
        <v>6000</v>
      </c>
      <c r="I53" s="7">
        <v>6000</v>
      </c>
      <c r="J53" s="7">
        <v>6000</v>
      </c>
      <c r="K53" s="7">
        <v>6000</v>
      </c>
      <c r="L53" s="7">
        <v>6000</v>
      </c>
      <c r="M53" s="7">
        <v>6000</v>
      </c>
      <c r="N53" s="7">
        <v>6000</v>
      </c>
      <c r="O53" s="7">
        <f t="shared" ref="O53:O58" si="2">SUM(C53:N53)</f>
        <v>72000</v>
      </c>
    </row>
    <row r="54" spans="1:16" ht="24" x14ac:dyDescent="0.2">
      <c r="A54" s="6">
        <v>2121</v>
      </c>
      <c r="B54" s="9" t="s">
        <v>33</v>
      </c>
      <c r="C54" s="7">
        <v>4000</v>
      </c>
      <c r="D54" s="7">
        <v>4000</v>
      </c>
      <c r="E54" s="7">
        <v>4000</v>
      </c>
      <c r="F54" s="7">
        <v>4000</v>
      </c>
      <c r="G54" s="7">
        <v>4000</v>
      </c>
      <c r="H54" s="7">
        <v>4000</v>
      </c>
      <c r="I54" s="7">
        <v>4000</v>
      </c>
      <c r="J54" s="7">
        <v>4000</v>
      </c>
      <c r="K54" s="7">
        <v>4000</v>
      </c>
      <c r="L54" s="7">
        <v>4000</v>
      </c>
      <c r="M54" s="7">
        <v>4000</v>
      </c>
      <c r="N54" s="7">
        <v>4000</v>
      </c>
      <c r="O54" s="7">
        <f t="shared" si="2"/>
        <v>48000</v>
      </c>
    </row>
    <row r="55" spans="1:16" ht="24" x14ac:dyDescent="0.2">
      <c r="A55" s="6">
        <v>2141</v>
      </c>
      <c r="B55" s="9" t="s">
        <v>34</v>
      </c>
      <c r="C55" s="7">
        <v>8000</v>
      </c>
      <c r="D55" s="7">
        <v>8000</v>
      </c>
      <c r="E55" s="7">
        <v>8000</v>
      </c>
      <c r="F55" s="7">
        <v>8000</v>
      </c>
      <c r="G55" s="7">
        <v>8000</v>
      </c>
      <c r="H55" s="7">
        <v>8000</v>
      </c>
      <c r="I55" s="7">
        <v>8000</v>
      </c>
      <c r="J55" s="7">
        <v>8000</v>
      </c>
      <c r="K55" s="7">
        <v>8000</v>
      </c>
      <c r="L55" s="7">
        <v>8000</v>
      </c>
      <c r="M55" s="7">
        <v>8000</v>
      </c>
      <c r="N55" s="7">
        <v>8000</v>
      </c>
      <c r="O55" s="7">
        <f t="shared" si="2"/>
        <v>96000</v>
      </c>
    </row>
    <row r="56" spans="1:16" ht="24" x14ac:dyDescent="0.2">
      <c r="A56" s="6">
        <v>2151</v>
      </c>
      <c r="B56" s="9" t="s">
        <v>35</v>
      </c>
      <c r="C56" s="7">
        <v>3000</v>
      </c>
      <c r="D56" s="7">
        <v>3000</v>
      </c>
      <c r="E56" s="7">
        <v>3000</v>
      </c>
      <c r="F56" s="7">
        <v>3000</v>
      </c>
      <c r="G56" s="7">
        <v>3000</v>
      </c>
      <c r="H56" s="7">
        <v>3000</v>
      </c>
      <c r="I56" s="7">
        <v>3000</v>
      </c>
      <c r="J56" s="7">
        <v>3000</v>
      </c>
      <c r="K56" s="7">
        <v>3000</v>
      </c>
      <c r="L56" s="7">
        <v>3000</v>
      </c>
      <c r="M56" s="7">
        <v>3000</v>
      </c>
      <c r="N56" s="7">
        <v>3000</v>
      </c>
      <c r="O56" s="7">
        <f t="shared" si="2"/>
        <v>36000</v>
      </c>
    </row>
    <row r="57" spans="1:16" x14ac:dyDescent="0.2">
      <c r="A57" s="6">
        <v>2161</v>
      </c>
      <c r="B57" s="1" t="s">
        <v>36</v>
      </c>
      <c r="C57" s="7">
        <v>4500</v>
      </c>
      <c r="D57" s="7">
        <v>4500</v>
      </c>
      <c r="E57" s="7">
        <v>4500</v>
      </c>
      <c r="F57" s="7">
        <v>4500</v>
      </c>
      <c r="G57" s="7">
        <v>4500</v>
      </c>
      <c r="H57" s="7">
        <v>4500</v>
      </c>
      <c r="I57" s="7">
        <v>4500</v>
      </c>
      <c r="J57" s="7">
        <v>4500</v>
      </c>
      <c r="K57" s="7">
        <v>4500</v>
      </c>
      <c r="L57" s="7">
        <v>4500</v>
      </c>
      <c r="M57" s="7">
        <v>4500</v>
      </c>
      <c r="N57" s="7">
        <v>4500</v>
      </c>
      <c r="O57" s="7">
        <f t="shared" si="2"/>
        <v>54000</v>
      </c>
    </row>
    <row r="58" spans="1:16" x14ac:dyDescent="0.2">
      <c r="A58" s="6">
        <v>2171</v>
      </c>
      <c r="B58" s="1" t="s">
        <v>37</v>
      </c>
      <c r="C58" s="7">
        <v>800</v>
      </c>
      <c r="D58" s="7">
        <v>800</v>
      </c>
      <c r="E58" s="7">
        <v>800</v>
      </c>
      <c r="F58" s="7">
        <v>800</v>
      </c>
      <c r="G58" s="7">
        <v>800</v>
      </c>
      <c r="H58" s="7">
        <v>800</v>
      </c>
      <c r="I58" s="7">
        <v>800</v>
      </c>
      <c r="J58" s="7">
        <v>800</v>
      </c>
      <c r="K58" s="7">
        <v>800</v>
      </c>
      <c r="L58" s="7">
        <v>800</v>
      </c>
      <c r="M58" s="7">
        <v>800</v>
      </c>
      <c r="N58" s="7">
        <v>800</v>
      </c>
      <c r="O58" s="7">
        <f t="shared" si="2"/>
        <v>9600</v>
      </c>
    </row>
    <row r="59" spans="1:16" x14ac:dyDescent="0.2">
      <c r="A59" s="2">
        <v>2200</v>
      </c>
      <c r="B59" s="2" t="s">
        <v>38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6" ht="24" x14ac:dyDescent="0.2">
      <c r="A60" s="6">
        <v>2211</v>
      </c>
      <c r="B60" s="9" t="s">
        <v>39</v>
      </c>
      <c r="C60" s="7">
        <v>9000</v>
      </c>
      <c r="D60" s="7">
        <v>9000</v>
      </c>
      <c r="E60" s="7">
        <v>9000</v>
      </c>
      <c r="F60" s="7">
        <v>9000</v>
      </c>
      <c r="G60" s="7">
        <v>9000</v>
      </c>
      <c r="H60" s="7">
        <v>9000</v>
      </c>
      <c r="I60" s="7">
        <v>9000</v>
      </c>
      <c r="J60" s="7">
        <v>9000</v>
      </c>
      <c r="K60" s="7">
        <v>9000</v>
      </c>
      <c r="L60" s="7">
        <v>9000</v>
      </c>
      <c r="M60" s="7">
        <v>9000</v>
      </c>
      <c r="N60" s="7">
        <v>9000</v>
      </c>
      <c r="O60" s="7">
        <f>SUM(C60:N60)</f>
        <v>108000</v>
      </c>
    </row>
    <row r="61" spans="1:16" ht="24" x14ac:dyDescent="0.2">
      <c r="A61" s="6">
        <v>2231</v>
      </c>
      <c r="B61" s="9" t="s">
        <v>40</v>
      </c>
      <c r="C61" s="7">
        <v>1000</v>
      </c>
      <c r="D61" s="7">
        <v>1000</v>
      </c>
      <c r="E61" s="7">
        <v>1000</v>
      </c>
      <c r="F61" s="7">
        <v>1000</v>
      </c>
      <c r="G61" s="7">
        <v>1000</v>
      </c>
      <c r="H61" s="7">
        <v>1000</v>
      </c>
      <c r="I61" s="7">
        <v>1000</v>
      </c>
      <c r="J61" s="7">
        <v>1000</v>
      </c>
      <c r="K61" s="7">
        <v>1000</v>
      </c>
      <c r="L61" s="7">
        <v>1000</v>
      </c>
      <c r="M61" s="7">
        <v>1000</v>
      </c>
      <c r="N61" s="7">
        <v>1000</v>
      </c>
      <c r="O61" s="7">
        <f>SUM(C61:N61)</f>
        <v>12000</v>
      </c>
    </row>
    <row r="62" spans="1:16" x14ac:dyDescent="0.2">
      <c r="A62" s="2">
        <v>2400</v>
      </c>
      <c r="B62" s="2" t="s">
        <v>41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6" x14ac:dyDescent="0.2">
      <c r="A63" s="6">
        <v>2461</v>
      </c>
      <c r="B63" s="1" t="s">
        <v>42</v>
      </c>
      <c r="C63" s="7">
        <v>3000</v>
      </c>
      <c r="D63" s="7">
        <v>3000</v>
      </c>
      <c r="E63" s="7">
        <v>3000</v>
      </c>
      <c r="F63" s="7">
        <v>3000</v>
      </c>
      <c r="G63" s="7">
        <v>3000</v>
      </c>
      <c r="H63" s="7">
        <v>3000</v>
      </c>
      <c r="I63" s="7">
        <v>3000</v>
      </c>
      <c r="J63" s="7">
        <v>3000</v>
      </c>
      <c r="K63" s="7">
        <v>3000</v>
      </c>
      <c r="L63" s="7">
        <v>3000</v>
      </c>
      <c r="M63" s="7">
        <v>3000</v>
      </c>
      <c r="N63" s="7">
        <v>3000</v>
      </c>
      <c r="O63" s="7">
        <f>SUM(C63:N63)</f>
        <v>36000</v>
      </c>
    </row>
    <row r="64" spans="1:16" x14ac:dyDescent="0.2">
      <c r="A64" s="2">
        <v>2500</v>
      </c>
      <c r="B64" s="2" t="s">
        <v>43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2"/>
    </row>
    <row r="65" spans="1:16" ht="24" x14ac:dyDescent="0.2">
      <c r="A65" s="6">
        <v>2531</v>
      </c>
      <c r="B65" s="9" t="s">
        <v>44</v>
      </c>
      <c r="C65" s="7">
        <v>500</v>
      </c>
      <c r="D65" s="7">
        <v>500</v>
      </c>
      <c r="E65" s="7">
        <v>500</v>
      </c>
      <c r="F65" s="7">
        <v>500</v>
      </c>
      <c r="G65" s="7">
        <v>500</v>
      </c>
      <c r="H65" s="7">
        <v>500</v>
      </c>
      <c r="I65" s="7">
        <v>500</v>
      </c>
      <c r="J65" s="7">
        <v>500</v>
      </c>
      <c r="K65" s="7">
        <v>500</v>
      </c>
      <c r="L65" s="7">
        <v>500</v>
      </c>
      <c r="M65" s="7">
        <v>500</v>
      </c>
      <c r="N65" s="7">
        <v>500</v>
      </c>
      <c r="O65" s="7">
        <f>SUM(C65:N65)</f>
        <v>6000</v>
      </c>
    </row>
    <row r="66" spans="1:16" x14ac:dyDescent="0.2">
      <c r="A66" s="2">
        <v>2600</v>
      </c>
      <c r="B66" s="2" t="s">
        <v>45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2"/>
    </row>
    <row r="67" spans="1:16" x14ac:dyDescent="0.2">
      <c r="A67" s="6">
        <v>2611</v>
      </c>
      <c r="B67" s="1" t="s">
        <v>46</v>
      </c>
      <c r="C67" s="7">
        <v>18000</v>
      </c>
      <c r="D67" s="7">
        <v>18000</v>
      </c>
      <c r="E67" s="7">
        <v>18000</v>
      </c>
      <c r="F67" s="7">
        <v>18000</v>
      </c>
      <c r="G67" s="7">
        <v>18000</v>
      </c>
      <c r="H67" s="7">
        <v>18000</v>
      </c>
      <c r="I67" s="7">
        <v>18000</v>
      </c>
      <c r="J67" s="7">
        <v>18000</v>
      </c>
      <c r="K67" s="7">
        <v>18000</v>
      </c>
      <c r="L67" s="7">
        <v>18000</v>
      </c>
      <c r="M67" s="7">
        <v>18000</v>
      </c>
      <c r="N67" s="7">
        <v>18000</v>
      </c>
      <c r="O67" s="7">
        <f>SUM(C67:N67)</f>
        <v>216000</v>
      </c>
    </row>
    <row r="68" spans="1:16" x14ac:dyDescent="0.2">
      <c r="A68" s="8">
        <v>2700</v>
      </c>
      <c r="B68" s="2" t="s">
        <v>99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6" x14ac:dyDescent="0.2">
      <c r="A69" s="6">
        <v>2711</v>
      </c>
      <c r="B69" s="1" t="s">
        <v>98</v>
      </c>
      <c r="C69" s="7">
        <v>0</v>
      </c>
      <c r="D69" s="7">
        <v>0</v>
      </c>
      <c r="E69" s="7">
        <v>18000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18000</v>
      </c>
      <c r="L69" s="7">
        <v>0</v>
      </c>
      <c r="M69" s="7">
        <v>0</v>
      </c>
      <c r="N69" s="7">
        <v>0</v>
      </c>
      <c r="O69" s="7">
        <f>SUM(C69:N69)</f>
        <v>36000</v>
      </c>
    </row>
    <row r="70" spans="1:16" x14ac:dyDescent="0.2">
      <c r="A70" s="6">
        <v>2721</v>
      </c>
      <c r="B70" s="1" t="s">
        <v>100</v>
      </c>
      <c r="C70" s="7">
        <v>0</v>
      </c>
      <c r="D70" s="7">
        <v>4000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f>SUM(C70:N70)</f>
        <v>4000</v>
      </c>
    </row>
    <row r="71" spans="1:16" x14ac:dyDescent="0.2">
      <c r="A71" s="6">
        <v>2731</v>
      </c>
      <c r="B71" s="1" t="s">
        <v>101</v>
      </c>
      <c r="C71" s="7"/>
      <c r="D71" s="7">
        <v>3000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f>SUM(C71:N71)</f>
        <v>3000</v>
      </c>
    </row>
    <row r="72" spans="1:16" x14ac:dyDescent="0.2">
      <c r="A72" s="2">
        <v>2900</v>
      </c>
      <c r="B72" s="2" t="s">
        <v>47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2"/>
    </row>
    <row r="73" spans="1:16" x14ac:dyDescent="0.2">
      <c r="A73" s="6">
        <v>2911</v>
      </c>
      <c r="B73" s="1" t="s">
        <v>48</v>
      </c>
      <c r="C73" s="7">
        <v>500</v>
      </c>
      <c r="D73" s="7">
        <v>500</v>
      </c>
      <c r="E73" s="7">
        <v>500</v>
      </c>
      <c r="F73" s="7">
        <v>500</v>
      </c>
      <c r="G73" s="7">
        <v>500</v>
      </c>
      <c r="H73" s="7">
        <v>500</v>
      </c>
      <c r="I73" s="7">
        <v>500</v>
      </c>
      <c r="J73" s="7">
        <v>500</v>
      </c>
      <c r="K73" s="7">
        <v>500</v>
      </c>
      <c r="L73" s="7">
        <v>500</v>
      </c>
      <c r="M73" s="7">
        <v>500</v>
      </c>
      <c r="N73" s="7">
        <v>500</v>
      </c>
      <c r="O73" s="7">
        <f>SUM(C73:N73)</f>
        <v>6000</v>
      </c>
    </row>
    <row r="74" spans="1:16" x14ac:dyDescent="0.2">
      <c r="B74" s="4" t="s">
        <v>49</v>
      </c>
      <c r="C74" s="10">
        <f t="shared" ref="C74:O74" si="3">SUM(C53:C73)</f>
        <v>58300</v>
      </c>
      <c r="D74" s="10">
        <f t="shared" si="3"/>
        <v>65300</v>
      </c>
      <c r="E74" s="10">
        <f t="shared" si="3"/>
        <v>76300</v>
      </c>
      <c r="F74" s="10">
        <f t="shared" si="3"/>
        <v>58300</v>
      </c>
      <c r="G74" s="10">
        <f t="shared" si="3"/>
        <v>58300</v>
      </c>
      <c r="H74" s="10">
        <f t="shared" si="3"/>
        <v>58300</v>
      </c>
      <c r="I74" s="10">
        <f t="shared" si="3"/>
        <v>58300</v>
      </c>
      <c r="J74" s="10">
        <f t="shared" si="3"/>
        <v>58300</v>
      </c>
      <c r="K74" s="10">
        <f t="shared" si="3"/>
        <v>76300</v>
      </c>
      <c r="L74" s="10">
        <f t="shared" si="3"/>
        <v>58300</v>
      </c>
      <c r="M74" s="10">
        <f t="shared" si="3"/>
        <v>58300</v>
      </c>
      <c r="N74" s="10">
        <f t="shared" si="3"/>
        <v>58300</v>
      </c>
      <c r="O74" s="10">
        <f t="shared" si="3"/>
        <v>742600</v>
      </c>
      <c r="P74" s="11">
        <f>O74/O144</f>
        <v>1.6085779283947388E-2</v>
      </c>
    </row>
    <row r="75" spans="1:16" x14ac:dyDescent="0.2">
      <c r="B75" s="4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1"/>
    </row>
    <row r="76" spans="1:16" x14ac:dyDescent="0.2">
      <c r="B76" s="4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1"/>
    </row>
    <row r="77" spans="1:16" x14ac:dyDescent="0.2">
      <c r="B77" s="4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</row>
    <row r="78" spans="1:16" x14ac:dyDescent="0.2">
      <c r="B78" s="4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1"/>
    </row>
    <row r="79" spans="1:16" x14ac:dyDescent="0.2">
      <c r="B79" s="4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</row>
    <row r="80" spans="1:16" x14ac:dyDescent="0.2">
      <c r="B80" s="4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1"/>
    </row>
    <row r="81" spans="1:16" x14ac:dyDescent="0.2">
      <c r="B81" s="4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1"/>
    </row>
    <row r="82" spans="1:16" x14ac:dyDescent="0.2">
      <c r="B82" s="4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1"/>
    </row>
    <row r="83" spans="1:16" x14ac:dyDescent="0.2">
      <c r="B83" s="4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1"/>
    </row>
    <row r="84" spans="1:16" x14ac:dyDescent="0.2">
      <c r="A84" s="2">
        <v>3000</v>
      </c>
      <c r="B84" s="2" t="s">
        <v>50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6" x14ac:dyDescent="0.2">
      <c r="A85" s="2">
        <v>3100</v>
      </c>
      <c r="B85" s="2" t="s">
        <v>51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6" x14ac:dyDescent="0.2">
      <c r="A86" s="6">
        <v>3111</v>
      </c>
      <c r="B86" s="1" t="s">
        <v>52</v>
      </c>
      <c r="C86" s="7">
        <v>9000</v>
      </c>
      <c r="D86" s="7">
        <v>9000</v>
      </c>
      <c r="E86" s="7">
        <v>9000</v>
      </c>
      <c r="F86" s="7">
        <v>9000</v>
      </c>
      <c r="G86" s="7">
        <v>9000</v>
      </c>
      <c r="H86" s="7">
        <v>9000</v>
      </c>
      <c r="I86" s="7">
        <v>9000</v>
      </c>
      <c r="J86" s="7">
        <v>9000</v>
      </c>
      <c r="K86" s="7">
        <v>9000</v>
      </c>
      <c r="L86" s="7">
        <v>9000</v>
      </c>
      <c r="M86" s="7">
        <v>9000</v>
      </c>
      <c r="N86" s="7">
        <v>9000</v>
      </c>
      <c r="O86" s="7">
        <f t="shared" ref="O86:O92" si="4">SUM(C86:N86)</f>
        <v>108000</v>
      </c>
    </row>
    <row r="87" spans="1:16" x14ac:dyDescent="0.2">
      <c r="A87" s="6">
        <v>3121</v>
      </c>
      <c r="B87" s="1" t="s">
        <v>53</v>
      </c>
      <c r="C87" s="7">
        <v>500</v>
      </c>
      <c r="D87" s="7">
        <v>200</v>
      </c>
      <c r="E87" s="7">
        <v>200</v>
      </c>
      <c r="F87" s="7">
        <v>200</v>
      </c>
      <c r="G87" s="7">
        <v>200</v>
      </c>
      <c r="H87" s="7">
        <v>200</v>
      </c>
      <c r="I87" s="7">
        <v>200</v>
      </c>
      <c r="J87" s="7">
        <v>200</v>
      </c>
      <c r="K87" s="7">
        <v>200</v>
      </c>
      <c r="L87" s="7">
        <v>200</v>
      </c>
      <c r="M87" s="7">
        <v>200</v>
      </c>
      <c r="N87" s="7">
        <v>200</v>
      </c>
      <c r="O87" s="7">
        <f t="shared" si="4"/>
        <v>2700</v>
      </c>
    </row>
    <row r="88" spans="1:16" x14ac:dyDescent="0.2">
      <c r="A88" s="6">
        <v>3131</v>
      </c>
      <c r="B88" s="1" t="s">
        <v>54</v>
      </c>
      <c r="C88" s="7">
        <f>5981+6285+784</f>
        <v>13050</v>
      </c>
      <c r="D88" s="7">
        <v>150</v>
      </c>
      <c r="E88" s="7">
        <v>150</v>
      </c>
      <c r="F88" s="7">
        <v>150</v>
      </c>
      <c r="G88" s="7">
        <v>150</v>
      </c>
      <c r="H88" s="7">
        <v>150</v>
      </c>
      <c r="I88" s="7">
        <v>150</v>
      </c>
      <c r="J88" s="7">
        <v>150</v>
      </c>
      <c r="K88" s="7">
        <v>150</v>
      </c>
      <c r="L88" s="7">
        <v>150</v>
      </c>
      <c r="M88" s="7">
        <v>150</v>
      </c>
      <c r="N88" s="7">
        <v>150</v>
      </c>
      <c r="O88" s="7">
        <f t="shared" si="4"/>
        <v>14700</v>
      </c>
    </row>
    <row r="89" spans="1:16" x14ac:dyDescent="0.2">
      <c r="A89" s="6">
        <v>3141</v>
      </c>
      <c r="B89" s="1" t="s">
        <v>55</v>
      </c>
      <c r="C89" s="7">
        <v>29000</v>
      </c>
      <c r="D89" s="7">
        <v>29000</v>
      </c>
      <c r="E89" s="7">
        <v>29000</v>
      </c>
      <c r="F89" s="7">
        <v>29000</v>
      </c>
      <c r="G89" s="7">
        <v>29000</v>
      </c>
      <c r="H89" s="7">
        <v>29000</v>
      </c>
      <c r="I89" s="7">
        <v>29000</v>
      </c>
      <c r="J89" s="7">
        <v>29000</v>
      </c>
      <c r="K89" s="7">
        <v>29000</v>
      </c>
      <c r="L89" s="7">
        <v>29000</v>
      </c>
      <c r="M89" s="7">
        <v>29000</v>
      </c>
      <c r="N89" s="7">
        <v>29000</v>
      </c>
      <c r="O89" s="7">
        <f t="shared" si="4"/>
        <v>348000</v>
      </c>
    </row>
    <row r="90" spans="1:16" x14ac:dyDescent="0.2">
      <c r="A90" s="6">
        <v>3151</v>
      </c>
      <c r="B90" s="1" t="s">
        <v>104</v>
      </c>
      <c r="C90" s="7">
        <v>500</v>
      </c>
      <c r="D90" s="7">
        <v>500</v>
      </c>
      <c r="E90" s="7">
        <v>500</v>
      </c>
      <c r="F90" s="7">
        <v>500</v>
      </c>
      <c r="G90" s="7">
        <v>500</v>
      </c>
      <c r="H90" s="7">
        <v>500</v>
      </c>
      <c r="I90" s="7">
        <v>500</v>
      </c>
      <c r="J90" s="7">
        <v>500</v>
      </c>
      <c r="K90" s="7">
        <v>500</v>
      </c>
      <c r="L90" s="7">
        <v>500</v>
      </c>
      <c r="M90" s="7">
        <v>500</v>
      </c>
      <c r="N90" s="7">
        <v>500</v>
      </c>
      <c r="O90" s="7">
        <f t="shared" si="4"/>
        <v>6000</v>
      </c>
    </row>
    <row r="91" spans="1:16" x14ac:dyDescent="0.2">
      <c r="A91" s="6">
        <v>3171</v>
      </c>
      <c r="B91" s="1" t="s">
        <v>105</v>
      </c>
      <c r="C91" s="7">
        <v>1500</v>
      </c>
      <c r="D91" s="7">
        <v>2120000</v>
      </c>
      <c r="E91" s="7">
        <v>1500</v>
      </c>
      <c r="F91" s="7">
        <v>1500</v>
      </c>
      <c r="G91" s="7">
        <v>1500</v>
      </c>
      <c r="H91" s="7">
        <v>1500</v>
      </c>
      <c r="I91" s="7">
        <v>1500</v>
      </c>
      <c r="J91" s="7">
        <v>1500</v>
      </c>
      <c r="K91" s="7">
        <v>1500</v>
      </c>
      <c r="L91" s="7">
        <v>1500</v>
      </c>
      <c r="M91" s="7">
        <v>1500</v>
      </c>
      <c r="N91" s="7">
        <v>1500</v>
      </c>
      <c r="O91" s="7">
        <f t="shared" si="4"/>
        <v>2136500</v>
      </c>
    </row>
    <row r="92" spans="1:16" x14ac:dyDescent="0.2">
      <c r="A92" s="6">
        <v>3181</v>
      </c>
      <c r="B92" s="1" t="s">
        <v>56</v>
      </c>
      <c r="C92" s="7">
        <v>1000</v>
      </c>
      <c r="D92" s="7">
        <v>1000</v>
      </c>
      <c r="E92" s="7">
        <v>1000</v>
      </c>
      <c r="F92" s="7">
        <v>1000</v>
      </c>
      <c r="G92" s="7">
        <v>1000</v>
      </c>
      <c r="H92" s="7">
        <v>1000</v>
      </c>
      <c r="I92" s="7">
        <v>1000</v>
      </c>
      <c r="J92" s="7">
        <v>1000</v>
      </c>
      <c r="K92" s="7">
        <v>1000</v>
      </c>
      <c r="L92" s="7">
        <v>1000</v>
      </c>
      <c r="M92" s="7">
        <v>1000</v>
      </c>
      <c r="N92" s="7">
        <v>1000</v>
      </c>
      <c r="O92" s="7">
        <f t="shared" si="4"/>
        <v>12000</v>
      </c>
    </row>
    <row r="93" spans="1:16" x14ac:dyDescent="0.2">
      <c r="A93" s="2">
        <v>3200</v>
      </c>
      <c r="B93" s="2" t="s">
        <v>57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2"/>
    </row>
    <row r="94" spans="1:16" x14ac:dyDescent="0.2">
      <c r="A94" s="6">
        <v>3221</v>
      </c>
      <c r="B94" s="1" t="s">
        <v>58</v>
      </c>
      <c r="C94" s="7">
        <v>54288</v>
      </c>
      <c r="D94" s="7">
        <v>54288</v>
      </c>
      <c r="E94" s="7">
        <v>54288</v>
      </c>
      <c r="F94" s="7">
        <v>54288</v>
      </c>
      <c r="G94" s="7">
        <v>54288</v>
      </c>
      <c r="H94" s="7">
        <v>54288</v>
      </c>
      <c r="I94" s="7">
        <f>H94*1.04</f>
        <v>56459.520000000004</v>
      </c>
      <c r="J94" s="7">
        <v>56460</v>
      </c>
      <c r="K94" s="7">
        <v>56460</v>
      </c>
      <c r="L94" s="7">
        <v>56460</v>
      </c>
      <c r="M94" s="7">
        <v>56460</v>
      </c>
      <c r="N94" s="7">
        <v>56460</v>
      </c>
      <c r="O94" s="7">
        <f>SUM(C94:N94)</f>
        <v>664487.52</v>
      </c>
    </row>
    <row r="95" spans="1:16" x14ac:dyDescent="0.2">
      <c r="A95" s="6">
        <v>3231</v>
      </c>
      <c r="B95" s="1" t="s">
        <v>102</v>
      </c>
      <c r="C95" s="7">
        <v>5000</v>
      </c>
      <c r="D95" s="7">
        <v>1000</v>
      </c>
      <c r="E95" s="7">
        <v>1000</v>
      </c>
      <c r="F95" s="7">
        <v>1000</v>
      </c>
      <c r="G95" s="7">
        <v>1000</v>
      </c>
      <c r="H95" s="7">
        <v>1000</v>
      </c>
      <c r="I95" s="7">
        <v>1000</v>
      </c>
      <c r="J95" s="7">
        <v>1000</v>
      </c>
      <c r="K95" s="7">
        <v>1000</v>
      </c>
      <c r="L95" s="7">
        <v>1000</v>
      </c>
      <c r="M95" s="7">
        <v>1000</v>
      </c>
      <c r="N95" s="7">
        <v>1000</v>
      </c>
      <c r="O95" s="7">
        <f>SUM(C95:N95)</f>
        <v>16000</v>
      </c>
    </row>
    <row r="96" spans="1:16" x14ac:dyDescent="0.2">
      <c r="A96" s="6">
        <v>3281</v>
      </c>
      <c r="B96" s="1" t="s">
        <v>87</v>
      </c>
      <c r="C96" s="7">
        <v>37734.769999999997</v>
      </c>
      <c r="D96" s="7">
        <v>37734.769999999997</v>
      </c>
      <c r="E96" s="7">
        <v>37734.769999999997</v>
      </c>
      <c r="F96" s="7">
        <v>37734.769999999997</v>
      </c>
      <c r="G96" s="7">
        <v>37734.769999999997</v>
      </c>
      <c r="H96" s="7">
        <v>37734.769999999997</v>
      </c>
      <c r="I96" s="7">
        <v>37734.769999999997</v>
      </c>
      <c r="J96" s="7">
        <v>37734.769999999997</v>
      </c>
      <c r="K96" s="7">
        <v>37734.769999999997</v>
      </c>
      <c r="L96" s="7">
        <v>37734.769999999997</v>
      </c>
      <c r="M96" s="7">
        <v>37734.769999999997</v>
      </c>
      <c r="N96" s="7">
        <v>37734.769999999997</v>
      </c>
      <c r="O96" s="7">
        <f>SUM(C96:N96)</f>
        <v>452817.24000000005</v>
      </c>
    </row>
    <row r="97" spans="1:16" x14ac:dyDescent="0.2">
      <c r="A97" s="2">
        <v>3300</v>
      </c>
      <c r="B97" s="2" t="s">
        <v>59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2"/>
    </row>
    <row r="98" spans="1:16" ht="24" x14ac:dyDescent="0.2">
      <c r="A98" s="6">
        <v>3311</v>
      </c>
      <c r="B98" s="9" t="s">
        <v>60</v>
      </c>
      <c r="C98" s="7">
        <v>38860</v>
      </c>
      <c r="D98" s="7">
        <v>38860</v>
      </c>
      <c r="E98" s="7">
        <v>4000</v>
      </c>
      <c r="F98" s="7">
        <v>4000</v>
      </c>
      <c r="G98" s="7">
        <v>4000</v>
      </c>
      <c r="H98" s="7">
        <v>4000</v>
      </c>
      <c r="I98" s="7">
        <v>4000</v>
      </c>
      <c r="J98" s="7">
        <v>4000</v>
      </c>
      <c r="K98" s="7">
        <v>4000</v>
      </c>
      <c r="L98" s="7">
        <v>4000</v>
      </c>
      <c r="M98" s="7">
        <v>4000</v>
      </c>
      <c r="N98" s="7">
        <v>4000</v>
      </c>
      <c r="O98" s="7">
        <f t="shared" ref="O98:O104" si="5">SUM(C98:N98)</f>
        <v>117720</v>
      </c>
      <c r="P98" s="2"/>
    </row>
    <row r="99" spans="1:16" x14ac:dyDescent="0.2">
      <c r="A99" s="6">
        <v>3341</v>
      </c>
      <c r="B99" s="1" t="s">
        <v>61</v>
      </c>
      <c r="C99" s="7">
        <v>50000</v>
      </c>
      <c r="D99" s="7">
        <v>50000</v>
      </c>
      <c r="E99" s="7">
        <v>50000</v>
      </c>
      <c r="F99" s="7">
        <v>50000</v>
      </c>
      <c r="G99" s="7">
        <v>50000</v>
      </c>
      <c r="H99" s="7">
        <v>50000</v>
      </c>
      <c r="I99" s="7">
        <v>50000</v>
      </c>
      <c r="J99" s="7">
        <v>50000</v>
      </c>
      <c r="K99" s="7">
        <v>50000</v>
      </c>
      <c r="L99" s="7">
        <v>50000</v>
      </c>
      <c r="M99" s="7">
        <v>50000</v>
      </c>
      <c r="N99" s="7">
        <v>50000</v>
      </c>
      <c r="O99" s="7">
        <f t="shared" si="5"/>
        <v>600000</v>
      </c>
    </row>
    <row r="100" spans="1:16" x14ac:dyDescent="0.2">
      <c r="A100" s="6">
        <v>3362</v>
      </c>
      <c r="B100" s="1" t="s">
        <v>62</v>
      </c>
      <c r="C100" s="7">
        <v>20000</v>
      </c>
      <c r="D100" s="7">
        <v>20000</v>
      </c>
      <c r="E100" s="7">
        <v>20000</v>
      </c>
      <c r="F100" s="7">
        <v>20000</v>
      </c>
      <c r="G100" s="7">
        <v>20000</v>
      </c>
      <c r="H100" s="7">
        <v>20000</v>
      </c>
      <c r="I100" s="7">
        <v>20000</v>
      </c>
      <c r="J100" s="7">
        <v>20000</v>
      </c>
      <c r="K100" s="7">
        <v>20000</v>
      </c>
      <c r="L100" s="7">
        <v>20000</v>
      </c>
      <c r="M100" s="7">
        <v>20000</v>
      </c>
      <c r="N100" s="7">
        <v>20000</v>
      </c>
      <c r="O100" s="7">
        <f t="shared" si="5"/>
        <v>240000</v>
      </c>
    </row>
    <row r="101" spans="1:16" x14ac:dyDescent="0.2">
      <c r="A101" s="6">
        <v>3381</v>
      </c>
      <c r="B101" s="1" t="s">
        <v>63</v>
      </c>
      <c r="C101" s="7">
        <f>25000*1.05</f>
        <v>26250</v>
      </c>
      <c r="D101" s="7">
        <v>26250</v>
      </c>
      <c r="E101" s="7">
        <v>26250</v>
      </c>
      <c r="F101" s="7">
        <v>26250</v>
      </c>
      <c r="G101" s="7">
        <v>26250</v>
      </c>
      <c r="H101" s="7">
        <v>26250</v>
      </c>
      <c r="I101" s="7">
        <v>26250</v>
      </c>
      <c r="J101" s="7">
        <v>26250</v>
      </c>
      <c r="K101" s="7">
        <v>26250</v>
      </c>
      <c r="L101" s="7">
        <v>26250</v>
      </c>
      <c r="M101" s="7">
        <v>26250</v>
      </c>
      <c r="N101" s="7">
        <v>26250</v>
      </c>
      <c r="O101" s="7">
        <f t="shared" si="5"/>
        <v>315000</v>
      </c>
    </row>
    <row r="102" spans="1:16" x14ac:dyDescent="0.2">
      <c r="A102" s="6">
        <v>3411</v>
      </c>
      <c r="B102" s="1" t="s">
        <v>64</v>
      </c>
      <c r="C102" s="7">
        <v>1000</v>
      </c>
      <c r="D102" s="7">
        <v>1000</v>
      </c>
      <c r="E102" s="7">
        <v>1000</v>
      </c>
      <c r="F102" s="7">
        <v>1000</v>
      </c>
      <c r="G102" s="7">
        <v>1000</v>
      </c>
      <c r="H102" s="7">
        <v>1000</v>
      </c>
      <c r="I102" s="7">
        <v>1000</v>
      </c>
      <c r="J102" s="7">
        <v>1000</v>
      </c>
      <c r="K102" s="7">
        <v>1000</v>
      </c>
      <c r="L102" s="7">
        <v>1000</v>
      </c>
      <c r="M102" s="7">
        <v>1000</v>
      </c>
      <c r="N102" s="7">
        <v>1000</v>
      </c>
      <c r="O102" s="7">
        <f t="shared" si="5"/>
        <v>12000</v>
      </c>
    </row>
    <row r="103" spans="1:16" x14ac:dyDescent="0.2">
      <c r="A103" s="6">
        <v>3451</v>
      </c>
      <c r="B103" s="1" t="s">
        <v>65</v>
      </c>
      <c r="C103" s="7">
        <v>2900</v>
      </c>
      <c r="D103" s="7">
        <v>28000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15000</v>
      </c>
      <c r="L103" s="7">
        <v>17000</v>
      </c>
      <c r="M103" s="7">
        <v>0</v>
      </c>
      <c r="N103" s="7">
        <v>17000</v>
      </c>
      <c r="O103" s="7">
        <f t="shared" si="5"/>
        <v>79900</v>
      </c>
    </row>
    <row r="104" spans="1:16" x14ac:dyDescent="0.2">
      <c r="A104" s="6">
        <v>3471</v>
      </c>
      <c r="B104" s="1" t="s">
        <v>66</v>
      </c>
      <c r="C104" s="7">
        <v>300</v>
      </c>
      <c r="D104" s="7">
        <v>300</v>
      </c>
      <c r="E104" s="7">
        <v>300</v>
      </c>
      <c r="F104" s="7">
        <v>300</v>
      </c>
      <c r="G104" s="7">
        <v>300</v>
      </c>
      <c r="H104" s="7">
        <v>300</v>
      </c>
      <c r="I104" s="7">
        <v>300</v>
      </c>
      <c r="J104" s="7">
        <v>300</v>
      </c>
      <c r="K104" s="7">
        <v>300</v>
      </c>
      <c r="L104" s="7">
        <v>300</v>
      </c>
      <c r="M104" s="7">
        <v>300</v>
      </c>
      <c r="N104" s="7">
        <v>300</v>
      </c>
      <c r="O104" s="7">
        <f t="shared" si="5"/>
        <v>3600</v>
      </c>
    </row>
    <row r="105" spans="1:16" x14ac:dyDescent="0.2">
      <c r="A105" s="2">
        <v>3500</v>
      </c>
      <c r="B105" s="2" t="s">
        <v>67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2"/>
    </row>
    <row r="106" spans="1:16" x14ac:dyDescent="0.2">
      <c r="A106" s="6">
        <v>3511</v>
      </c>
      <c r="B106" s="1" t="s">
        <v>89</v>
      </c>
      <c r="C106" s="7">
        <v>1717548</v>
      </c>
      <c r="D106" s="7">
        <v>650000</v>
      </c>
      <c r="E106" s="7">
        <v>25000</v>
      </c>
      <c r="F106" s="7">
        <v>25000</v>
      </c>
      <c r="G106" s="7">
        <v>25000</v>
      </c>
      <c r="H106" s="7">
        <v>25000</v>
      </c>
      <c r="I106" s="7">
        <v>25000</v>
      </c>
      <c r="J106" s="7">
        <v>25000</v>
      </c>
      <c r="K106" s="7">
        <v>25000</v>
      </c>
      <c r="L106" s="7">
        <v>25000</v>
      </c>
      <c r="M106" s="7">
        <v>25000</v>
      </c>
      <c r="N106" s="7">
        <v>25000</v>
      </c>
      <c r="O106" s="7">
        <f>SUM(C106:N106)</f>
        <v>2617548</v>
      </c>
      <c r="P106" s="2"/>
    </row>
    <row r="107" spans="1:16" ht="24" x14ac:dyDescent="0.2">
      <c r="A107" s="6">
        <v>3521</v>
      </c>
      <c r="B107" s="9" t="s">
        <v>90</v>
      </c>
      <c r="C107" s="7">
        <v>600</v>
      </c>
      <c r="D107" s="7">
        <v>600</v>
      </c>
      <c r="E107" s="7">
        <v>600</v>
      </c>
      <c r="F107" s="7">
        <v>600</v>
      </c>
      <c r="G107" s="7">
        <v>600</v>
      </c>
      <c r="H107" s="7">
        <v>600</v>
      </c>
      <c r="I107" s="7">
        <v>600</v>
      </c>
      <c r="J107" s="7">
        <v>600</v>
      </c>
      <c r="K107" s="7">
        <v>600</v>
      </c>
      <c r="L107" s="7">
        <v>600</v>
      </c>
      <c r="M107" s="7">
        <v>600</v>
      </c>
      <c r="N107" s="7">
        <v>600</v>
      </c>
      <c r="O107" s="7">
        <f>SUM(C107:N107)</f>
        <v>7200</v>
      </c>
      <c r="P107" s="2"/>
    </row>
    <row r="108" spans="1:16" ht="24" x14ac:dyDescent="0.2">
      <c r="A108" s="6">
        <v>3531</v>
      </c>
      <c r="B108" s="9" t="s">
        <v>91</v>
      </c>
      <c r="C108" s="7">
        <v>310000</v>
      </c>
      <c r="D108" s="7">
        <v>1000</v>
      </c>
      <c r="E108" s="7">
        <v>1000</v>
      </c>
      <c r="F108" s="7">
        <v>1000</v>
      </c>
      <c r="G108" s="7">
        <v>1000</v>
      </c>
      <c r="H108" s="7">
        <v>1000</v>
      </c>
      <c r="I108" s="7">
        <v>1000</v>
      </c>
      <c r="J108" s="7">
        <v>1000</v>
      </c>
      <c r="K108" s="7">
        <v>1000</v>
      </c>
      <c r="L108" s="7">
        <v>1000</v>
      </c>
      <c r="M108" s="7">
        <v>1000</v>
      </c>
      <c r="N108" s="7">
        <v>1000</v>
      </c>
      <c r="O108" s="7">
        <f>SUM(C108:N108)</f>
        <v>321000</v>
      </c>
      <c r="P108" s="2"/>
    </row>
    <row r="109" spans="1:16" ht="24" x14ac:dyDescent="0.2">
      <c r="A109" s="6">
        <v>3551</v>
      </c>
      <c r="B109" s="9" t="s">
        <v>93</v>
      </c>
      <c r="C109" s="7">
        <v>10000</v>
      </c>
      <c r="D109" s="7">
        <v>3500</v>
      </c>
      <c r="E109" s="7">
        <v>3500</v>
      </c>
      <c r="F109" s="7">
        <v>3500</v>
      </c>
      <c r="G109" s="7">
        <v>3500</v>
      </c>
      <c r="H109" s="7">
        <v>3500</v>
      </c>
      <c r="I109" s="7">
        <v>3500</v>
      </c>
      <c r="J109" s="7">
        <v>3500</v>
      </c>
      <c r="K109" s="7">
        <v>3500</v>
      </c>
      <c r="L109" s="7">
        <v>3500</v>
      </c>
      <c r="M109" s="7">
        <v>3500</v>
      </c>
      <c r="N109" s="7">
        <v>3500</v>
      </c>
      <c r="O109" s="7">
        <f>SUM(C109:N109)</f>
        <v>48500</v>
      </c>
      <c r="P109" s="2"/>
    </row>
    <row r="110" spans="1:16" ht="24" x14ac:dyDescent="0.2">
      <c r="A110" s="6">
        <v>3591</v>
      </c>
      <c r="B110" s="9" t="s">
        <v>68</v>
      </c>
      <c r="C110" s="7">
        <v>1500</v>
      </c>
      <c r="D110" s="7">
        <v>1500</v>
      </c>
      <c r="E110" s="7">
        <v>1500</v>
      </c>
      <c r="F110" s="7">
        <v>1500</v>
      </c>
      <c r="G110" s="7">
        <v>1500</v>
      </c>
      <c r="H110" s="7">
        <v>1500</v>
      </c>
      <c r="I110" s="7">
        <v>1500</v>
      </c>
      <c r="J110" s="7">
        <v>1500</v>
      </c>
      <c r="K110" s="7">
        <v>1500</v>
      </c>
      <c r="L110" s="7">
        <v>1500</v>
      </c>
      <c r="M110" s="7">
        <v>1500</v>
      </c>
      <c r="N110" s="7">
        <v>1500</v>
      </c>
      <c r="O110" s="7">
        <f>SUM(C110:N110)</f>
        <v>18000</v>
      </c>
      <c r="P110" s="2"/>
    </row>
    <row r="111" spans="1:16" x14ac:dyDescent="0.2">
      <c r="A111" s="2">
        <v>3600</v>
      </c>
      <c r="B111" s="2" t="s">
        <v>69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2"/>
    </row>
    <row r="112" spans="1:16" ht="24" x14ac:dyDescent="0.2">
      <c r="A112" s="6">
        <v>3611</v>
      </c>
      <c r="B112" s="9" t="s">
        <v>92</v>
      </c>
      <c r="C112" s="7">
        <v>100000</v>
      </c>
      <c r="D112" s="7">
        <v>100000</v>
      </c>
      <c r="E112" s="7">
        <v>100000</v>
      </c>
      <c r="F112" s="7">
        <v>100000</v>
      </c>
      <c r="G112" s="7">
        <v>100000</v>
      </c>
      <c r="H112" s="7">
        <v>100000</v>
      </c>
      <c r="I112" s="7">
        <v>100000</v>
      </c>
      <c r="J112" s="7">
        <v>100000</v>
      </c>
      <c r="K112" s="7">
        <v>100000</v>
      </c>
      <c r="L112" s="7">
        <v>100000</v>
      </c>
      <c r="M112" s="7">
        <v>100000</v>
      </c>
      <c r="N112" s="7">
        <v>100000</v>
      </c>
      <c r="O112" s="7">
        <f>SUM(C112:N112)</f>
        <v>1200000</v>
      </c>
      <c r="P112" s="2"/>
    </row>
    <row r="113" spans="1:16" x14ac:dyDescent="0.2">
      <c r="A113" s="6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2"/>
    </row>
    <row r="114" spans="1:16" x14ac:dyDescent="0.2">
      <c r="A114" s="6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"/>
    </row>
    <row r="115" spans="1:16" x14ac:dyDescent="0.2">
      <c r="A115" s="6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2"/>
    </row>
    <row r="116" spans="1:16" x14ac:dyDescent="0.2">
      <c r="A116" s="6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2"/>
    </row>
    <row r="117" spans="1:16" x14ac:dyDescent="0.2">
      <c r="A117" s="6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2"/>
    </row>
    <row r="118" spans="1:16" x14ac:dyDescent="0.2">
      <c r="A118" s="6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2"/>
    </row>
    <row r="119" spans="1:16" x14ac:dyDescent="0.2">
      <c r="A119" s="6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2"/>
    </row>
    <row r="120" spans="1:16" x14ac:dyDescent="0.2">
      <c r="A120" s="6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"/>
    </row>
    <row r="121" spans="1:16" x14ac:dyDescent="0.2">
      <c r="A121" s="6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2"/>
    </row>
    <row r="122" spans="1:16" x14ac:dyDescent="0.2">
      <c r="A122" s="2">
        <v>3700</v>
      </c>
      <c r="B122" s="2" t="s">
        <v>70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2"/>
    </row>
    <row r="123" spans="1:16" x14ac:dyDescent="0.2">
      <c r="A123" s="6">
        <v>3711</v>
      </c>
      <c r="B123" s="1" t="s">
        <v>71</v>
      </c>
      <c r="C123" s="7">
        <v>7000</v>
      </c>
      <c r="D123" s="7">
        <v>7000</v>
      </c>
      <c r="E123" s="7">
        <v>7000</v>
      </c>
      <c r="F123" s="7">
        <v>7000</v>
      </c>
      <c r="G123" s="7">
        <v>7000</v>
      </c>
      <c r="H123" s="7">
        <v>7000</v>
      </c>
      <c r="I123" s="7">
        <v>7000</v>
      </c>
      <c r="J123" s="7">
        <v>7000</v>
      </c>
      <c r="K123" s="7">
        <v>7000</v>
      </c>
      <c r="L123" s="7">
        <v>7000</v>
      </c>
      <c r="M123" s="7">
        <v>7000</v>
      </c>
      <c r="N123" s="7">
        <v>7000</v>
      </c>
      <c r="O123" s="7">
        <f>SUM(C123:N123)</f>
        <v>84000</v>
      </c>
    </row>
    <row r="124" spans="1:16" x14ac:dyDescent="0.2">
      <c r="A124" s="6">
        <v>3721</v>
      </c>
      <c r="B124" s="1" t="s">
        <v>72</v>
      </c>
      <c r="C124" s="7">
        <v>1500</v>
      </c>
      <c r="D124" s="7">
        <v>1500</v>
      </c>
      <c r="E124" s="7">
        <v>1500</v>
      </c>
      <c r="F124" s="7">
        <v>1500</v>
      </c>
      <c r="G124" s="7">
        <v>1500</v>
      </c>
      <c r="H124" s="7">
        <v>1500</v>
      </c>
      <c r="I124" s="7">
        <v>1500</v>
      </c>
      <c r="J124" s="7">
        <v>1500</v>
      </c>
      <c r="K124" s="7">
        <v>1500</v>
      </c>
      <c r="L124" s="7">
        <v>1500</v>
      </c>
      <c r="M124" s="7">
        <v>1500</v>
      </c>
      <c r="N124" s="7">
        <v>1500</v>
      </c>
      <c r="O124" s="7">
        <f>SUM(C124:N124)</f>
        <v>18000</v>
      </c>
    </row>
    <row r="125" spans="1:16" x14ac:dyDescent="0.2">
      <c r="A125" s="6">
        <v>3751</v>
      </c>
      <c r="B125" s="1" t="s">
        <v>73</v>
      </c>
      <c r="C125" s="7">
        <v>42000</v>
      </c>
      <c r="D125" s="7">
        <v>42000</v>
      </c>
      <c r="E125" s="7">
        <v>42000</v>
      </c>
      <c r="F125" s="7">
        <v>42000</v>
      </c>
      <c r="G125" s="7">
        <v>42000</v>
      </c>
      <c r="H125" s="7">
        <v>42000</v>
      </c>
      <c r="I125" s="7">
        <v>42000</v>
      </c>
      <c r="J125" s="7">
        <v>42000</v>
      </c>
      <c r="K125" s="7">
        <v>42000</v>
      </c>
      <c r="L125" s="7">
        <v>42000</v>
      </c>
      <c r="M125" s="7">
        <v>42000</v>
      </c>
      <c r="N125" s="7">
        <v>42000</v>
      </c>
      <c r="O125" s="7">
        <f>SUM(C125:N125)</f>
        <v>504000</v>
      </c>
    </row>
    <row r="126" spans="1:16" x14ac:dyDescent="0.2">
      <c r="A126" s="2">
        <v>3800</v>
      </c>
      <c r="B126" s="2" t="s">
        <v>74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2"/>
    </row>
    <row r="127" spans="1:16" x14ac:dyDescent="0.2">
      <c r="A127" s="6">
        <v>3821</v>
      </c>
      <c r="B127" s="1" t="s">
        <v>75</v>
      </c>
      <c r="C127" s="7">
        <v>1000</v>
      </c>
      <c r="D127" s="7">
        <v>1000</v>
      </c>
      <c r="E127" s="7">
        <v>1000</v>
      </c>
      <c r="F127" s="7">
        <v>1000</v>
      </c>
      <c r="G127" s="7">
        <v>1000</v>
      </c>
      <c r="H127" s="7">
        <v>1000</v>
      </c>
      <c r="I127" s="7">
        <v>1000</v>
      </c>
      <c r="J127" s="7">
        <v>1000</v>
      </c>
      <c r="K127" s="7">
        <v>20000</v>
      </c>
      <c r="L127" s="7">
        <v>1000</v>
      </c>
      <c r="M127" s="7">
        <v>1000</v>
      </c>
      <c r="N127" s="7">
        <v>50000</v>
      </c>
      <c r="O127" s="7">
        <f>SUM(C127:N127)</f>
        <v>80000</v>
      </c>
    </row>
    <row r="128" spans="1:16" x14ac:dyDescent="0.2">
      <c r="A128" s="6">
        <v>3841</v>
      </c>
      <c r="B128" s="1" t="s">
        <v>76</v>
      </c>
      <c r="C128" s="7">
        <v>0</v>
      </c>
      <c r="D128" s="7">
        <v>10000</v>
      </c>
      <c r="E128" s="7">
        <v>10000</v>
      </c>
      <c r="F128" s="7">
        <v>10000</v>
      </c>
      <c r="G128" s="7">
        <v>20000</v>
      </c>
      <c r="H128" s="7">
        <v>20000</v>
      </c>
      <c r="I128" s="7">
        <v>30000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f>SUM(C128:N128)</f>
        <v>100000</v>
      </c>
    </row>
    <row r="129" spans="1:16" x14ac:dyDescent="0.2">
      <c r="A129" s="6">
        <v>3851</v>
      </c>
      <c r="B129" s="1" t="s">
        <v>77</v>
      </c>
      <c r="C129" s="7">
        <v>2500</v>
      </c>
      <c r="D129" s="7">
        <v>2500</v>
      </c>
      <c r="E129" s="7">
        <v>2500</v>
      </c>
      <c r="F129" s="7">
        <v>2500</v>
      </c>
      <c r="G129" s="7">
        <v>2500</v>
      </c>
      <c r="H129" s="7">
        <v>2500</v>
      </c>
      <c r="I129" s="7">
        <v>2500</v>
      </c>
      <c r="J129" s="7">
        <v>2500</v>
      </c>
      <c r="K129" s="7">
        <v>2500</v>
      </c>
      <c r="L129" s="7">
        <v>2500</v>
      </c>
      <c r="M129" s="7">
        <v>2500</v>
      </c>
      <c r="N129" s="7">
        <v>2500</v>
      </c>
      <c r="O129" s="7">
        <f>SUM(C129:N129)</f>
        <v>30000</v>
      </c>
    </row>
    <row r="130" spans="1:16" x14ac:dyDescent="0.2">
      <c r="A130" s="2">
        <v>3900</v>
      </c>
      <c r="B130" s="2" t="s">
        <v>78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2"/>
    </row>
    <row r="131" spans="1:16" x14ac:dyDescent="0.2">
      <c r="A131" s="6">
        <v>3921</v>
      </c>
      <c r="B131" s="1" t="s">
        <v>79</v>
      </c>
      <c r="C131" s="7">
        <v>1000</v>
      </c>
      <c r="D131" s="7">
        <v>1000</v>
      </c>
      <c r="E131" s="7">
        <v>1000</v>
      </c>
      <c r="F131" s="7">
        <v>1000</v>
      </c>
      <c r="G131" s="7">
        <v>1000</v>
      </c>
      <c r="H131" s="7">
        <v>1000</v>
      </c>
      <c r="I131" s="7">
        <v>1000</v>
      </c>
      <c r="J131" s="7">
        <v>1000</v>
      </c>
      <c r="K131" s="7">
        <v>1000</v>
      </c>
      <c r="L131" s="7">
        <v>1000</v>
      </c>
      <c r="M131" s="7">
        <v>1000</v>
      </c>
      <c r="N131" s="7">
        <v>1000</v>
      </c>
      <c r="O131" s="7">
        <f>SUM(C131:N131)</f>
        <v>12000</v>
      </c>
    </row>
    <row r="132" spans="1:16" x14ac:dyDescent="0.2">
      <c r="A132" s="6">
        <v>3992</v>
      </c>
      <c r="B132" s="1" t="s">
        <v>103</v>
      </c>
      <c r="C132" s="7">
        <v>20000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f>SUM(C132:N132)</f>
        <v>20000</v>
      </c>
    </row>
    <row r="133" spans="1:16" x14ac:dyDescent="0.2">
      <c r="A133" s="6">
        <v>3994</v>
      </c>
      <c r="B133" s="1" t="s">
        <v>80</v>
      </c>
      <c r="C133" s="7">
        <v>1700</v>
      </c>
      <c r="D133" s="7">
        <v>1700</v>
      </c>
      <c r="E133" s="7">
        <v>1700</v>
      </c>
      <c r="F133" s="7">
        <v>1700</v>
      </c>
      <c r="G133" s="7">
        <v>1700</v>
      </c>
      <c r="H133" s="7">
        <v>1700</v>
      </c>
      <c r="I133" s="7">
        <v>1700</v>
      </c>
      <c r="J133" s="7">
        <v>1700</v>
      </c>
      <c r="K133" s="7">
        <v>1700</v>
      </c>
      <c r="L133" s="7">
        <v>1700</v>
      </c>
      <c r="M133" s="7">
        <v>1700</v>
      </c>
      <c r="N133" s="7">
        <v>1700</v>
      </c>
      <c r="O133" s="7">
        <f>SUM(C133:N133)</f>
        <v>20400</v>
      </c>
    </row>
    <row r="134" spans="1:16" x14ac:dyDescent="0.2">
      <c r="B134" s="4" t="s">
        <v>81</v>
      </c>
      <c r="C134" s="10">
        <f t="shared" ref="C134:O134" si="6">SUM(C86:C133)</f>
        <v>2507230.77</v>
      </c>
      <c r="D134" s="10">
        <f t="shared" si="6"/>
        <v>3240582.77</v>
      </c>
      <c r="E134" s="10">
        <f t="shared" si="6"/>
        <v>434222.77</v>
      </c>
      <c r="F134" s="10">
        <f t="shared" si="6"/>
        <v>434222.77</v>
      </c>
      <c r="G134" s="10">
        <f t="shared" si="6"/>
        <v>444222.77</v>
      </c>
      <c r="H134" s="10">
        <f t="shared" si="6"/>
        <v>444222.77</v>
      </c>
      <c r="I134" s="10">
        <f t="shared" si="6"/>
        <v>456394.29000000004</v>
      </c>
      <c r="J134" s="10">
        <f t="shared" si="6"/>
        <v>426394.77</v>
      </c>
      <c r="K134" s="10">
        <f t="shared" si="6"/>
        <v>460394.77</v>
      </c>
      <c r="L134" s="10">
        <f t="shared" si="6"/>
        <v>443394.77</v>
      </c>
      <c r="M134" s="10">
        <f t="shared" si="6"/>
        <v>426394.77</v>
      </c>
      <c r="N134" s="10">
        <f t="shared" si="6"/>
        <v>492394.77</v>
      </c>
      <c r="O134" s="10">
        <f t="shared" si="6"/>
        <v>10210072.76</v>
      </c>
      <c r="P134" s="11">
        <f>O134/O144</f>
        <v>0.22116479516617765</v>
      </c>
    </row>
    <row r="135" spans="1:16" x14ac:dyDescent="0.2">
      <c r="B135" s="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2"/>
    </row>
    <row r="136" spans="1:16" x14ac:dyDescent="0.2">
      <c r="A136" s="2">
        <v>5000</v>
      </c>
      <c r="B136" s="2" t="s">
        <v>82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6" x14ac:dyDescent="0.2">
      <c r="A137" s="2">
        <v>5100</v>
      </c>
      <c r="B137" s="2" t="s">
        <v>83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6" x14ac:dyDescent="0.2">
      <c r="A138" s="1">
        <v>5111</v>
      </c>
      <c r="B138" s="1" t="s">
        <v>84</v>
      </c>
      <c r="C138" s="7">
        <v>125000</v>
      </c>
      <c r="D138" s="7">
        <v>125000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f>SUM(C138:N138)</f>
        <v>250000</v>
      </c>
    </row>
    <row r="139" spans="1:16" ht="24" x14ac:dyDescent="0.2">
      <c r="A139" s="1">
        <v>5151</v>
      </c>
      <c r="B139" s="9" t="s">
        <v>88</v>
      </c>
      <c r="C139" s="7">
        <v>194331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f t="shared" ref="O139:O141" si="7">SUM(C139:N139)</f>
        <v>194331</v>
      </c>
    </row>
    <row r="140" spans="1:16" x14ac:dyDescent="0.2">
      <c r="A140" s="2">
        <v>5900</v>
      </c>
      <c r="B140" s="2" t="s">
        <v>106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7"/>
      <c r="P140" s="2"/>
    </row>
    <row r="141" spans="1:16" ht="13.15" customHeight="1" x14ac:dyDescent="0.2">
      <c r="A141" s="1">
        <v>5911</v>
      </c>
      <c r="B141" s="1" t="s">
        <v>107</v>
      </c>
      <c r="C141" s="7">
        <v>181970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f t="shared" si="7"/>
        <v>181970</v>
      </c>
    </row>
    <row r="142" spans="1:16" x14ac:dyDescent="0.2">
      <c r="B142" s="4" t="s">
        <v>85</v>
      </c>
      <c r="C142" s="10">
        <f t="shared" ref="C142:O142" si="8">SUM(C138:C141)</f>
        <v>501301</v>
      </c>
      <c r="D142" s="10">
        <f t="shared" si="8"/>
        <v>125000</v>
      </c>
      <c r="E142" s="10">
        <f t="shared" si="8"/>
        <v>0</v>
      </c>
      <c r="F142" s="10">
        <f t="shared" si="8"/>
        <v>0</v>
      </c>
      <c r="G142" s="10">
        <f t="shared" si="8"/>
        <v>0</v>
      </c>
      <c r="H142" s="10">
        <f t="shared" si="8"/>
        <v>0</v>
      </c>
      <c r="I142" s="10">
        <f t="shared" si="8"/>
        <v>0</v>
      </c>
      <c r="J142" s="10">
        <f t="shared" si="8"/>
        <v>0</v>
      </c>
      <c r="K142" s="10">
        <f t="shared" si="8"/>
        <v>0</v>
      </c>
      <c r="L142" s="10">
        <f t="shared" si="8"/>
        <v>0</v>
      </c>
      <c r="M142" s="10">
        <f t="shared" si="8"/>
        <v>0</v>
      </c>
      <c r="N142" s="10">
        <f t="shared" si="8"/>
        <v>0</v>
      </c>
      <c r="O142" s="10">
        <f t="shared" si="8"/>
        <v>626301</v>
      </c>
      <c r="P142" s="11">
        <f>O142/O144</f>
        <v>1.3566576422455606E-2</v>
      </c>
    </row>
    <row r="143" spans="1:16" x14ac:dyDescent="0.2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6" x14ac:dyDescent="0.2">
      <c r="B144" s="4" t="s">
        <v>86</v>
      </c>
      <c r="C144" s="10">
        <f t="shared" ref="C144:O144" si="9">C31+C74+C134+C142</f>
        <v>5624222.8700000001</v>
      </c>
      <c r="D144" s="10">
        <f t="shared" si="9"/>
        <v>5988273.8700000001</v>
      </c>
      <c r="E144" s="10">
        <f t="shared" si="9"/>
        <v>3067913.87</v>
      </c>
      <c r="F144" s="10">
        <f t="shared" si="9"/>
        <v>3049913.87</v>
      </c>
      <c r="G144" s="10">
        <f t="shared" si="9"/>
        <v>3059913.87</v>
      </c>
      <c r="H144" s="10">
        <f t="shared" si="9"/>
        <v>3059913.87</v>
      </c>
      <c r="I144" s="10">
        <f t="shared" si="9"/>
        <v>3326259.39</v>
      </c>
      <c r="J144" s="10">
        <f t="shared" si="9"/>
        <v>3042085.87</v>
      </c>
      <c r="K144" s="10">
        <f t="shared" si="9"/>
        <v>3094085.87</v>
      </c>
      <c r="L144" s="10">
        <f t="shared" si="9"/>
        <v>3059085.87</v>
      </c>
      <c r="M144" s="10">
        <f t="shared" si="9"/>
        <v>3042085.87</v>
      </c>
      <c r="N144" s="10">
        <f t="shared" si="9"/>
        <v>6751244.8699999992</v>
      </c>
      <c r="O144" s="10">
        <f t="shared" si="9"/>
        <v>46164999.960000001</v>
      </c>
      <c r="P144" s="12">
        <v>1</v>
      </c>
    </row>
    <row r="145" spans="3:16" x14ac:dyDescent="0.2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"/>
    </row>
    <row r="146" spans="3:16" x14ac:dyDescent="0.2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2"/>
    </row>
    <row r="147" spans="3:16" x14ac:dyDescent="0.2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2"/>
    </row>
    <row r="148" spans="3:16" x14ac:dyDescent="0.2"/>
    <row r="149" spans="3:16" x14ac:dyDescent="0.2"/>
    <row r="150" spans="3:16" hidden="1" x14ac:dyDescent="0.2"/>
    <row r="151" spans="3:16" hidden="1" x14ac:dyDescent="0.2"/>
    <row r="152" spans="3:16" hidden="1" x14ac:dyDescent="0.2"/>
    <row r="153" spans="3:16" hidden="1" x14ac:dyDescent="0.2"/>
    <row r="154" spans="3:16" hidden="1" x14ac:dyDescent="0.2"/>
    <row r="155" spans="3:16" hidden="1" x14ac:dyDescent="0.2"/>
    <row r="156" spans="3:16" hidden="1" x14ac:dyDescent="0.2"/>
    <row r="157" spans="3:16" hidden="1" x14ac:dyDescent="0.2"/>
    <row r="158" spans="3:16" hidden="1" x14ac:dyDescent="0.2"/>
  </sheetData>
  <printOptions horizontalCentered="1"/>
  <pageMargins left="0.70866141732283472" right="0.70866141732283472" top="0.74803149606299213" bottom="0.74803149606299213" header="0.31496062992125984" footer="0.31496062992125984"/>
  <pageSetup paperSize="5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Proceso2013</vt:lpstr>
      <vt:lpstr>'presupuesto Proceso2013'!Área_de_impresión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Wicho</dc:creator>
  <cp:lastModifiedBy>Francisco Javier González Fierro</cp:lastModifiedBy>
  <cp:lastPrinted>2022-07-15T14:29:43Z</cp:lastPrinted>
  <dcterms:created xsi:type="dcterms:W3CDTF">2012-07-10T14:58:25Z</dcterms:created>
  <dcterms:modified xsi:type="dcterms:W3CDTF">2022-07-15T14:32:58Z</dcterms:modified>
</cp:coreProperties>
</file>